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55" windowWidth="28455" windowHeight="11190"/>
  </bookViews>
  <sheets>
    <sheet name="Доходы" sheetId="2" r:id="rId1"/>
    <sheet name="Расходы" sheetId="3" r:id="rId2"/>
    <sheet name="Источники (2)" sheetId="5" r:id="rId3"/>
  </sheets>
  <definedNames>
    <definedName name="_xlnm._FilterDatabase" localSheetId="0" hidden="1">Доходы!$C$7:$E$42</definedName>
    <definedName name="_xlnm._FilterDatabase" localSheetId="1" hidden="1">Расходы!$B$4:$C$45</definedName>
    <definedName name="_xlnm.Print_Titles" localSheetId="0">Доходы!$6:$7</definedName>
    <definedName name="_xlnm.Print_Titles" localSheetId="1">Расходы!$4:$5</definedName>
    <definedName name="_xlnm.Print_Area" localSheetId="0">Доходы!$A$1:$E$42</definedName>
    <definedName name="_xlnm.Print_Area" localSheetId="2">'Источники (2)'!$A$1:$C$21</definedName>
    <definedName name="_xlnm.Print_Area" localSheetId="1">Расходы!$A$1:$F$47</definedName>
  </definedNames>
  <calcPr calcId="125725"/>
</workbook>
</file>

<file path=xl/calcChain.xml><?xml version="1.0" encoding="utf-8"?>
<calcChain xmlns="http://schemas.openxmlformats.org/spreadsheetml/2006/main">
  <c r="E7" i="3"/>
  <c r="D7"/>
  <c r="D36" i="2"/>
  <c r="C36"/>
  <c r="E17"/>
  <c r="D23"/>
  <c r="E42" i="3"/>
  <c r="E40"/>
  <c r="C5" i="5" l="1"/>
  <c r="D42" i="3"/>
  <c r="D40"/>
  <c r="E36"/>
  <c r="D36"/>
  <c r="E27"/>
  <c r="D27"/>
  <c r="E22"/>
  <c r="E18"/>
  <c r="D18"/>
  <c r="E16"/>
  <c r="D16"/>
  <c r="C23" i="2"/>
  <c r="D18"/>
  <c r="C18"/>
  <c r="D12"/>
  <c r="C12"/>
  <c r="D10"/>
  <c r="C10"/>
  <c r="C9" s="1"/>
  <c r="D14" i="3" l="1"/>
  <c r="F45" l="1"/>
  <c r="F43"/>
  <c r="F41"/>
  <c r="F39"/>
  <c r="F38"/>
  <c r="F37"/>
  <c r="F35"/>
  <c r="F34"/>
  <c r="F32"/>
  <c r="F31"/>
  <c r="F30"/>
  <c r="F29"/>
  <c r="F28"/>
  <c r="F26"/>
  <c r="F25"/>
  <c r="F24"/>
  <c r="F21"/>
  <c r="F20"/>
  <c r="F19"/>
  <c r="F17"/>
  <c r="F15"/>
  <c r="F13"/>
  <c r="F11"/>
  <c r="F10"/>
  <c r="F9"/>
  <c r="F8"/>
  <c r="C6" i="5"/>
  <c r="C9"/>
  <c r="C14"/>
  <c r="C13" s="1"/>
  <c r="C17"/>
  <c r="C16" s="1"/>
  <c r="E46" i="3"/>
  <c r="D46"/>
  <c r="E44"/>
  <c r="E33"/>
  <c r="E14"/>
  <c r="E6" s="1"/>
  <c r="D44"/>
  <c r="D33"/>
  <c r="D22"/>
  <c r="D6" s="1"/>
  <c r="E42" i="2"/>
  <c r="E41"/>
  <c r="E40"/>
  <c r="E39"/>
  <c r="E38"/>
  <c r="E37"/>
  <c r="E34"/>
  <c r="E33"/>
  <c r="E32"/>
  <c r="E31"/>
  <c r="E30"/>
  <c r="E29"/>
  <c r="E28"/>
  <c r="E27"/>
  <c r="E26"/>
  <c r="E25"/>
  <c r="E24"/>
  <c r="E22"/>
  <c r="E21"/>
  <c r="E20"/>
  <c r="E19"/>
  <c r="E16"/>
  <c r="E15"/>
  <c r="E14"/>
  <c r="E12"/>
  <c r="E11"/>
  <c r="D35"/>
  <c r="C35"/>
  <c r="D9"/>
  <c r="F40" i="3" l="1"/>
  <c r="F42"/>
  <c r="F7"/>
  <c r="F33"/>
  <c r="F18"/>
  <c r="F44"/>
  <c r="C8" i="2"/>
  <c r="E18"/>
  <c r="E23"/>
  <c r="D8"/>
  <c r="C12" i="5"/>
  <c r="F22" i="3"/>
  <c r="F36"/>
  <c r="E35" i="2"/>
  <c r="F27" i="3"/>
  <c r="E10" i="2"/>
  <c r="E36"/>
  <c r="F14" i="3"/>
  <c r="F16"/>
  <c r="F6" l="1"/>
  <c r="E8" i="2"/>
  <c r="E9"/>
</calcChain>
</file>

<file path=xl/sharedStrings.xml><?xml version="1.0" encoding="utf-8"?>
<sst xmlns="http://schemas.openxmlformats.org/spreadsheetml/2006/main" count="239" uniqueCount="168">
  <si>
    <t>Код дохода по бюджетной классификации</t>
  </si>
  <si>
    <t>10</t>
  </si>
  <si>
    <t>11</t>
  </si>
  <si>
    <t>12</t>
  </si>
  <si>
    <t>13</t>
  </si>
  <si>
    <t>х</t>
  </si>
  <si>
    <t>из них:</t>
  </si>
  <si>
    <t>Исполнение</t>
  </si>
  <si>
    <t>Наименование 
дохода</t>
  </si>
  <si>
    <t>1 00 00000 00 0000 000</t>
  </si>
  <si>
    <t xml:space="preserve"> 1 01 00000 00 0000 000</t>
  </si>
  <si>
    <t>1 01 02000 01 0000 110</t>
  </si>
  <si>
    <t>1 03 00000 00 0000 000</t>
  </si>
  <si>
    <t>1 05 00000 00 0000 000</t>
  </si>
  <si>
    <t>1 05 01000 00 0000 110</t>
  </si>
  <si>
    <t>1 05 02000 02 0000 110</t>
  </si>
  <si>
    <t xml:space="preserve"> 1 05 03000 01 0000 110</t>
  </si>
  <si>
    <t>1 05 04000 02 0000 110</t>
  </si>
  <si>
    <t>1 06 00000 00 0000 000</t>
  </si>
  <si>
    <t>1 06 06000 00 0000 110</t>
  </si>
  <si>
    <t>1 08 00000 00 0000 000</t>
  </si>
  <si>
    <t>1 09 00000 00 0000 000</t>
  </si>
  <si>
    <t>1 11 00000 00 0000 000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</si>
  <si>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</si>
  <si>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</si>
  <si>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</si>
  <si>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</si>
  <si>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</si>
  <si>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</si>
  <si>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</si>
  <si>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2 02 10000 00 0000 150</t>
  </si>
  <si>
    <t>2 02 20000 00 0000 150</t>
  </si>
  <si>
    <t>2 02 30000 00 0000 150</t>
  </si>
  <si>
    <t xml:space="preserve"> 2 02 40000 00 0000 150</t>
  </si>
  <si>
    <t>2 18 00000 00 0000 000</t>
  </si>
  <si>
    <t>2 19 00000 00 0000 000</t>
  </si>
  <si>
    <t>тысяч рублей</t>
  </si>
  <si>
    <t>темп роста (%)</t>
  </si>
  <si>
    <t>01</t>
  </si>
  <si>
    <t>00</t>
  </si>
  <si>
    <t>02</t>
  </si>
  <si>
    <t>03</t>
  </si>
  <si>
    <t>04</t>
  </si>
  <si>
    <t>05</t>
  </si>
  <si>
    <t>06</t>
  </si>
  <si>
    <t>07</t>
  </si>
  <si>
    <t>09</t>
  </si>
  <si>
    <t>08</t>
  </si>
  <si>
    <t>ВСЕГО РАСХОДОВ:</t>
  </si>
  <si>
    <t>II.РАСХОДЫ</t>
  </si>
  <si>
    <t>Наименование расхода</t>
  </si>
  <si>
    <t>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</si>
  <si>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</si>
  <si>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</si>
  <si>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</si>
  <si>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</si>
  <si>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</si>
  <si>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</si>
  <si>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</si>
  <si>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</si>
  <si>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</si>
  <si>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</si>
  <si>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</si>
  <si>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</si>
  <si>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</si>
  <si>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</si>
  <si>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</si>
  <si>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</si>
  <si>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</si>
  <si>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</si>
  <si>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</si>
  <si>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</si>
  <si>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</si>
  <si>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</si>
  <si>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</si>
  <si>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</si>
  <si>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</si>
  <si>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</si>
  <si>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</si>
  <si>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</si>
  <si>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</si>
  <si>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</si>
  <si>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</si>
  <si>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</si>
  <si>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</si>
  <si>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</si>
  <si>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</si>
  <si>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</si>
  <si>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</si>
  <si>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</si>
  <si>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</si>
  <si>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Подраздел</t>
  </si>
  <si>
    <t>НАЛОГОВЫЕ И НЕНАЛОГОВЫЕ ДОХОДЫ</t>
  </si>
  <si>
    <t>ВСЕГО ДОХОДОВ: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</si>
  <si>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</si>
  <si>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</si>
  <si>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</si>
  <si>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</si>
  <si>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</si>
  <si>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</si>
  <si>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</si>
  <si>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</si>
  <si>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</si>
  <si>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</si>
  <si>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</si>
  <si>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</si>
  <si>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</si>
  <si>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</si>
  <si>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</si>
  <si>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</si>
  <si>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</si>
  <si>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</si>
  <si>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</si>
  <si>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</si>
  <si>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</si>
  <si>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</si>
  <si>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</si>
  <si>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</si>
  <si>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</si>
  <si>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</si>
  <si>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</si>
  <si>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</si>
  <si>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тысяч рублей </t>
  </si>
  <si>
    <t>Код бюджетной классификации Российской Федерации</t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</si>
  <si>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</si>
  <si>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Сумма</t>
  </si>
  <si>
    <t xml:space="preserve"> 000 0100000000 0000 000</t>
  </si>
  <si>
    <t>Источники финансирования дефицита бюджетов</t>
  </si>
  <si>
    <t xml:space="preserve"> 000 0102000000 0000 000</t>
  </si>
  <si>
    <t xml:space="preserve"> Кредиты кредитных организаций в валюте Российской Федерации</t>
  </si>
  <si>
    <t xml:space="preserve"> 000 0102000000 0000 700</t>
  </si>
  <si>
    <t xml:space="preserve"> Получение кредитов от кредитных организаций в валюте Российской Федерации</t>
  </si>
  <si>
    <t xml:space="preserve"> 000 0102000000 0000 800</t>
  </si>
  <si>
    <t xml:space="preserve"> Погашение кредитов, предоставленных кредитными организациями в валюте Российской Федерации</t>
  </si>
  <si>
    <t xml:space="preserve"> 000 0103000000 0000 000</t>
  </si>
  <si>
    <t xml:space="preserve"> Бюджетные кредиты от других бюджетов бюджетной системы Российской Федерации</t>
  </si>
  <si>
    <t>000 0103010000 0000 700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</si>
  <si>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</si>
  <si>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000 0103010000 0000 800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</si>
  <si>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</si>
  <si>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000 0105000000 0000 000</t>
  </si>
  <si>
    <t xml:space="preserve"> Изменение остатков средств на счетах по учету средств бюджетов</t>
  </si>
  <si>
    <t xml:space="preserve"> 000 0105000000 0000 500</t>
  </si>
  <si>
    <t xml:space="preserve"> Увеличение остатков средств бюджетов</t>
  </si>
  <si>
    <t xml:space="preserve"> 000 0105020000 0000 500</t>
  </si>
  <si>
    <t xml:space="preserve"> Увеличение прочих остатков средств бюджетов</t>
  </si>
  <si>
    <t xml:space="preserve"> 000 0105020100 0000 510</t>
  </si>
  <si>
    <t xml:space="preserve"> Увеличение прочих остатков денежных средств бюджетов</t>
  </si>
  <si>
    <t xml:space="preserve"> 000 0105000000 0000 600</t>
  </si>
  <si>
    <t xml:space="preserve"> Уменьшение остатков средств бюджетов</t>
  </si>
  <si>
    <t xml:space="preserve"> 000 0105020000 0000 600</t>
  </si>
  <si>
    <t xml:space="preserve"> Уменьшение прочих остатков средств бюджетов</t>
  </si>
  <si>
    <t xml:space="preserve"> 000 0105020100 0000 610</t>
  </si>
  <si>
    <t xml:space="preserve"> Уменьшение прочих остатков денежных средств бюджетов</t>
  </si>
  <si>
    <t>_____________________</t>
  </si>
  <si>
    <t xml:space="preserve">III.ИСТОЧНИКИ ФИНАНСИРОВАНИЯ ДЕФИЦИТА  
</t>
  </si>
  <si>
    <t xml:space="preserve">  МЕЖБЮДЖЕТНЫЕ ТРАНСФЕРТЫ ОБЩЕГО ХАРАКТЕРА БЮДЖЕТАМ БЮДЖЕТНОЙ СИСТЕМЫ РОССИЙСКОЙ ФЕДЕРАЦИИ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</si>
  <si>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</si>
  <si>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1 06 02000 02 0000 110</t>
  </si>
  <si>
    <t>1 06 01000 00 0000 110</t>
  </si>
  <si>
    <t>на 01.07.2022</t>
  </si>
  <si>
    <t>на 01.07.2021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</si>
  <si>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</si>
  <si>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</si>
  <si>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</si>
  <si>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</si>
  <si>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5
к отчету об исполнении  бюджета муниципального образования Пригородный район за 6 месяцев 2022 года</t>
  </si>
  <si>
    <t>ИНФОРМАЦИЯ ОБ ИСПОЛНЕНИИ КОНСОЛИДИРОВАННОГО БЮДЖЕТА  МУНИЦИПАЛЬНОГО ОБРАЗОВАНИЯ ПРИГОРОДНЫЙ РАЙОН  ЗА 6 МЕСЯЦЕВ 2022 ГОДА В СРАВНЕНИИ С СООТВЕТСТВУЮЩИМ ПЕРИОДОМ ПРОШЛОГО ГОДА
I. ДОХОДЫ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</si>
</sst>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"/>
  </numFmts>
  <fonts count="35"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Cambria"/>
      <family val="1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mbria"/>
      <family val="1"/>
      <charset val="204"/>
    </font>
    <font>
      <sz val="8"/>
      <color rgb="FF000000"/>
      <name val="Cambria"/>
      <family val="1"/>
      <charset val="204"/>
    </font>
    <font>
      <b/>
      <sz val="11"/>
      <color rgb="FF000000"/>
      <name val="Cambria"/>
      <family val="1"/>
      <charset val="204"/>
    </font>
    <font>
      <sz val="11"/>
      <color theme="1"/>
      <name val="Calibri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FFFFFF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00">
    <xf numFmtId="0" fontId="0" fillId="0" borderId="0"/>
    <xf numFmtId="0" fontId="7" fillId="0" borderId="0"/>
    <xf numFmtId="0" fontId="7" fillId="0" borderId="0"/>
    <xf numFmtId="165" fontId="8" fillId="2" borderId="20">
      <alignment horizontal="right" vertical="top" shrinkToFit="1"/>
    </xf>
    <xf numFmtId="165" fontId="8" fillId="3" borderId="20">
      <alignment horizontal="right" vertical="top" shrinkToFit="1"/>
    </xf>
    <xf numFmtId="165" fontId="9" fillId="0" borderId="20">
      <alignment horizontal="right" vertical="top" shrinkToFit="1"/>
    </xf>
    <xf numFmtId="165" fontId="8" fillId="3" borderId="20">
      <alignment horizontal="right" vertical="top" shrinkToFit="1"/>
    </xf>
    <xf numFmtId="165" fontId="9" fillId="0" borderId="20">
      <alignment horizontal="right" vertical="top" shrinkToFit="1"/>
    </xf>
    <xf numFmtId="0" fontId="10" fillId="0" borderId="0"/>
    <xf numFmtId="0" fontId="10" fillId="0" borderId="0"/>
    <xf numFmtId="0" fontId="7" fillId="0" borderId="0"/>
    <xf numFmtId="0" fontId="11" fillId="0" borderId="21"/>
    <xf numFmtId="0" fontId="12" fillId="0" borderId="21"/>
    <xf numFmtId="0" fontId="13" fillId="0" borderId="21"/>
    <xf numFmtId="0" fontId="11" fillId="0" borderId="22">
      <alignment horizontal="left" wrapText="1" indent="1"/>
    </xf>
    <xf numFmtId="0" fontId="11" fillId="0" borderId="23">
      <alignment horizontal="left" wrapText="1"/>
    </xf>
    <xf numFmtId="0" fontId="6" fillId="0" borderId="1">
      <alignment horizontal="center" shrinkToFit="1"/>
    </xf>
    <xf numFmtId="0" fontId="11" fillId="0" borderId="23">
      <alignment horizontal="left" wrapText="1" indent="2"/>
    </xf>
    <xf numFmtId="4" fontId="11" fillId="0" borderId="24">
      <alignment horizontal="right"/>
    </xf>
    <xf numFmtId="0" fontId="11" fillId="0" borderId="25">
      <alignment horizontal="left" wrapText="1" indent="2"/>
    </xf>
    <xf numFmtId="0" fontId="12" fillId="0" borderId="26"/>
    <xf numFmtId="0" fontId="11" fillId="0" borderId="0">
      <alignment horizontal="center" wrapText="1"/>
    </xf>
    <xf numFmtId="49" fontId="11" fillId="0" borderId="21">
      <alignment horizontal="left"/>
    </xf>
    <xf numFmtId="49" fontId="11" fillId="0" borderId="27">
      <alignment horizontal="center" wrapText="1"/>
    </xf>
    <xf numFmtId="49" fontId="11" fillId="0" borderId="27">
      <alignment horizontal="center" shrinkToFit="1"/>
    </xf>
    <xf numFmtId="0" fontId="13" fillId="0" borderId="0">
      <alignment horizontal="center"/>
    </xf>
    <xf numFmtId="49" fontId="11" fillId="0" borderId="24">
      <alignment horizontal="center"/>
    </xf>
    <xf numFmtId="49" fontId="11" fillId="0" borderId="24">
      <alignment horizontal="center" shrinkToFit="1"/>
    </xf>
    <xf numFmtId="0" fontId="11" fillId="0" borderId="28">
      <alignment horizontal="left" wrapText="1" indent="1"/>
    </xf>
    <xf numFmtId="0" fontId="11" fillId="0" borderId="29">
      <alignment horizontal="left" wrapText="1"/>
    </xf>
    <xf numFmtId="0" fontId="11" fillId="0" borderId="29">
      <alignment horizontal="left" wrapText="1" indent="2"/>
    </xf>
    <xf numFmtId="0" fontId="11" fillId="0" borderId="28">
      <alignment horizontal="left" wrapText="1" indent="2"/>
    </xf>
    <xf numFmtId="0" fontId="12" fillId="0" borderId="30"/>
    <xf numFmtId="0" fontId="12" fillId="0" borderId="31"/>
    <xf numFmtId="0" fontId="6" fillId="0" borderId="2">
      <alignment horizontal="right" shrinkToFit="1"/>
    </xf>
    <xf numFmtId="0" fontId="13" fillId="0" borderId="32">
      <alignment horizontal="center" vertical="center" textRotation="90" wrapText="1"/>
    </xf>
    <xf numFmtId="0" fontId="13" fillId="0" borderId="26">
      <alignment horizontal="center" vertical="center" textRotation="90" wrapText="1"/>
    </xf>
    <xf numFmtId="0" fontId="11" fillId="0" borderId="0">
      <alignment vertical="center"/>
    </xf>
    <xf numFmtId="0" fontId="6" fillId="0" borderId="3">
      <alignment horizontal="left"/>
    </xf>
    <xf numFmtId="0" fontId="13" fillId="0" borderId="21">
      <alignment horizontal="center" vertical="center" textRotation="90" wrapText="1"/>
    </xf>
    <xf numFmtId="0" fontId="6" fillId="0" borderId="4">
      <alignment horizontal="left" wrapText="1" indent="2"/>
    </xf>
    <xf numFmtId="0" fontId="13" fillId="0" borderId="26">
      <alignment horizontal="center" vertical="center" textRotation="90"/>
    </xf>
    <xf numFmtId="0" fontId="13" fillId="0" borderId="21">
      <alignment horizontal="center" vertical="center" textRotation="90"/>
    </xf>
    <xf numFmtId="0" fontId="13" fillId="0" borderId="32">
      <alignment horizontal="center" vertical="center" textRotation="90"/>
    </xf>
    <xf numFmtId="0" fontId="13" fillId="0" borderId="20">
      <alignment horizontal="center" vertical="center" textRotation="90"/>
    </xf>
    <xf numFmtId="0" fontId="14" fillId="0" borderId="21">
      <alignment wrapText="1"/>
    </xf>
    <xf numFmtId="0" fontId="14" fillId="0" borderId="26">
      <alignment wrapText="1"/>
    </xf>
    <xf numFmtId="0" fontId="11" fillId="0" borderId="20">
      <alignment horizontal="center" vertical="top" wrapText="1"/>
    </xf>
    <xf numFmtId="0" fontId="13" fillId="0" borderId="33"/>
    <xf numFmtId="49" fontId="15" fillId="0" borderId="34">
      <alignment horizontal="left" vertical="center" wrapText="1"/>
    </xf>
    <xf numFmtId="49" fontId="11" fillId="0" borderId="35">
      <alignment horizontal="left" vertical="center" wrapText="1" indent="2"/>
    </xf>
    <xf numFmtId="49" fontId="11" fillId="0" borderId="25">
      <alignment horizontal="left" vertical="center" wrapText="1" indent="3"/>
    </xf>
    <xf numFmtId="49" fontId="11" fillId="0" borderId="34">
      <alignment horizontal="left" vertical="center" wrapText="1" indent="3"/>
    </xf>
    <xf numFmtId="49" fontId="11" fillId="0" borderId="36">
      <alignment horizontal="left" vertical="center" wrapText="1" indent="3"/>
    </xf>
    <xf numFmtId="0" fontId="15" fillId="0" borderId="33">
      <alignment horizontal="left" vertical="center" wrapText="1"/>
    </xf>
    <xf numFmtId="49" fontId="11" fillId="0" borderId="26">
      <alignment horizontal="left" vertical="center" wrapText="1" indent="3"/>
    </xf>
    <xf numFmtId="49" fontId="11" fillId="0" borderId="0">
      <alignment horizontal="left" vertical="center" wrapText="1" indent="3"/>
    </xf>
    <xf numFmtId="49" fontId="11" fillId="0" borderId="21">
      <alignment horizontal="left" vertical="center" wrapText="1" indent="3"/>
    </xf>
    <xf numFmtId="49" fontId="15" fillId="0" borderId="33">
      <alignment horizontal="left" vertical="center" wrapText="1"/>
    </xf>
    <xf numFmtId="0" fontId="11" fillId="0" borderId="34">
      <alignment horizontal="left" vertical="center" wrapText="1"/>
    </xf>
    <xf numFmtId="0" fontId="11" fillId="0" borderId="36">
      <alignment horizontal="left" vertical="center" wrapText="1"/>
    </xf>
    <xf numFmtId="49" fontId="11" fillId="0" borderId="34">
      <alignment horizontal="left" vertical="center" wrapText="1"/>
    </xf>
    <xf numFmtId="49" fontId="11" fillId="0" borderId="36">
      <alignment horizontal="left" vertical="center" wrapText="1"/>
    </xf>
    <xf numFmtId="49" fontId="13" fillId="0" borderId="37">
      <alignment horizontal="center"/>
    </xf>
    <xf numFmtId="49" fontId="13" fillId="0" borderId="38">
      <alignment horizontal="center" vertical="center" wrapText="1"/>
    </xf>
    <xf numFmtId="49" fontId="11" fillId="0" borderId="39">
      <alignment horizontal="center" vertical="center" wrapText="1"/>
    </xf>
    <xf numFmtId="49" fontId="11" fillId="0" borderId="27">
      <alignment horizontal="center" vertical="center" wrapText="1"/>
    </xf>
    <xf numFmtId="49" fontId="11" fillId="0" borderId="38">
      <alignment horizontal="center" vertical="center" wrapText="1"/>
    </xf>
    <xf numFmtId="49" fontId="11" fillId="0" borderId="40">
      <alignment horizontal="center" vertical="center" wrapText="1"/>
    </xf>
    <xf numFmtId="49" fontId="11" fillId="0" borderId="41">
      <alignment horizontal="center" vertical="center" wrapText="1"/>
    </xf>
    <xf numFmtId="49" fontId="11" fillId="0" borderId="0">
      <alignment horizontal="center" vertical="center" wrapText="1"/>
    </xf>
    <xf numFmtId="49" fontId="11" fillId="0" borderId="21">
      <alignment horizontal="center" vertical="center" wrapText="1"/>
    </xf>
    <xf numFmtId="49" fontId="13" fillId="0" borderId="37">
      <alignment horizontal="center" vertical="center" wrapText="1"/>
    </xf>
    <xf numFmtId="0" fontId="13" fillId="0" borderId="37">
      <alignment horizontal="center" vertical="center"/>
    </xf>
    <xf numFmtId="0" fontId="11" fillId="0" borderId="39">
      <alignment horizontal="center" vertical="center"/>
    </xf>
    <xf numFmtId="0" fontId="11" fillId="0" borderId="27">
      <alignment horizontal="center" vertical="center"/>
    </xf>
    <xf numFmtId="0" fontId="11" fillId="0" borderId="38">
      <alignment horizontal="center" vertical="center"/>
    </xf>
    <xf numFmtId="0" fontId="13" fillId="0" borderId="38">
      <alignment horizontal="center" vertical="center"/>
    </xf>
    <xf numFmtId="0" fontId="11" fillId="0" borderId="40">
      <alignment horizontal="center" vertical="center"/>
    </xf>
    <xf numFmtId="49" fontId="13" fillId="0" borderId="37">
      <alignment horizontal="center" vertical="center"/>
    </xf>
    <xf numFmtId="49" fontId="11" fillId="0" borderId="39">
      <alignment horizontal="center" vertical="center"/>
    </xf>
    <xf numFmtId="49" fontId="11" fillId="0" borderId="27">
      <alignment horizontal="center" vertical="center"/>
    </xf>
    <xf numFmtId="49" fontId="11" fillId="0" borderId="38">
      <alignment horizontal="center" vertical="center"/>
    </xf>
    <xf numFmtId="49" fontId="11" fillId="0" borderId="40">
      <alignment horizontal="center" vertical="center"/>
    </xf>
    <xf numFmtId="49" fontId="11" fillId="0" borderId="20">
      <alignment horizontal="center" vertical="top" wrapText="1"/>
    </xf>
    <xf numFmtId="0" fontId="11" fillId="0" borderId="30">
      <alignment shrinkToFit="1"/>
    </xf>
    <xf numFmtId="4" fontId="11" fillId="0" borderId="42">
      <alignment horizontal="right" shrinkToFit="1"/>
    </xf>
    <xf numFmtId="4" fontId="11" fillId="0" borderId="41">
      <alignment horizontal="right"/>
    </xf>
    <xf numFmtId="4" fontId="11" fillId="0" borderId="0">
      <alignment horizontal="right" shrinkToFit="1"/>
    </xf>
    <xf numFmtId="4" fontId="11" fillId="0" borderId="21">
      <alignment horizontal="right"/>
    </xf>
    <xf numFmtId="49" fontId="11" fillId="0" borderId="21">
      <alignment horizontal="center" wrapText="1"/>
    </xf>
    <xf numFmtId="0" fontId="11" fillId="0" borderId="26">
      <alignment horizontal="center"/>
    </xf>
    <xf numFmtId="0" fontId="16" fillId="0" borderId="21"/>
    <xf numFmtId="0" fontId="16" fillId="0" borderId="26"/>
    <xf numFmtId="0" fontId="11" fillId="0" borderId="21">
      <alignment horizontal="center"/>
    </xf>
    <xf numFmtId="49" fontId="11" fillId="0" borderId="26">
      <alignment horizontal="center"/>
    </xf>
    <xf numFmtId="49" fontId="11" fillId="0" borderId="0">
      <alignment horizontal="left"/>
    </xf>
    <xf numFmtId="4" fontId="11" fillId="0" borderId="30">
      <alignment horizontal="right" shrinkToFit="1"/>
    </xf>
    <xf numFmtId="0" fontId="11" fillId="0" borderId="20">
      <alignment horizontal="center" vertical="top"/>
    </xf>
    <xf numFmtId="4" fontId="11" fillId="0" borderId="31">
      <alignment horizontal="right" shrinkToFit="1"/>
    </xf>
    <xf numFmtId="4" fontId="11" fillId="0" borderId="43">
      <alignment horizontal="right" shrinkToFit="1"/>
    </xf>
    <xf numFmtId="0" fontId="11" fillId="0" borderId="31">
      <alignment shrinkToFit="1"/>
    </xf>
    <xf numFmtId="0" fontId="14" fillId="0" borderId="20">
      <alignment wrapText="1"/>
    </xf>
    <xf numFmtId="0" fontId="10" fillId="0" borderId="44"/>
    <xf numFmtId="0" fontId="12" fillId="4" borderId="0"/>
    <xf numFmtId="0" fontId="13" fillId="0" borderId="0"/>
    <xf numFmtId="0" fontId="17" fillId="0" borderId="0"/>
    <xf numFmtId="0" fontId="11" fillId="0" borderId="0">
      <alignment horizontal="left"/>
    </xf>
    <xf numFmtId="0" fontId="18" fillId="0" borderId="0">
      <alignment vertical="center"/>
    </xf>
    <xf numFmtId="0" fontId="11" fillId="0" borderId="0"/>
    <xf numFmtId="0" fontId="10" fillId="0" borderId="0"/>
    <xf numFmtId="1" fontId="9" fillId="0" borderId="20">
      <alignment horizontal="center" vertical="top" shrinkToFit="1"/>
    </xf>
    <xf numFmtId="0" fontId="12" fillId="0" borderId="0"/>
    <xf numFmtId="49" fontId="11" fillId="0" borderId="20">
      <alignment horizontal="center" vertical="center" wrapText="1"/>
    </xf>
    <xf numFmtId="0" fontId="11" fillId="0" borderId="45">
      <alignment horizontal="left" wrapText="1"/>
    </xf>
    <xf numFmtId="0" fontId="11" fillId="0" borderId="23">
      <alignment horizontal="left" wrapText="1" indent="1"/>
    </xf>
    <xf numFmtId="0" fontId="11" fillId="0" borderId="46">
      <alignment horizontal="left" wrapText="1" indent="2"/>
    </xf>
    <xf numFmtId="0" fontId="10" fillId="0" borderId="0"/>
    <xf numFmtId="0" fontId="9" fillId="0" borderId="20">
      <alignment horizontal="center" vertical="center" wrapText="1"/>
    </xf>
    <xf numFmtId="0" fontId="19" fillId="0" borderId="0">
      <alignment horizontal="center" vertical="top"/>
    </xf>
    <xf numFmtId="0" fontId="11" fillId="0" borderId="26">
      <alignment horizontal="left"/>
    </xf>
    <xf numFmtId="0" fontId="9" fillId="0" borderId="20">
      <alignment horizontal="center" vertical="center" wrapText="1"/>
    </xf>
    <xf numFmtId="49" fontId="11" fillId="0" borderId="37">
      <alignment horizontal="center" wrapText="1"/>
    </xf>
    <xf numFmtId="0" fontId="9" fillId="0" borderId="20">
      <alignment horizontal="center" vertical="center" wrapText="1"/>
    </xf>
    <xf numFmtId="49" fontId="11" fillId="0" borderId="39">
      <alignment horizontal="center" wrapText="1"/>
    </xf>
    <xf numFmtId="0" fontId="9" fillId="0" borderId="20">
      <alignment horizontal="center" vertical="center" wrapText="1"/>
    </xf>
    <xf numFmtId="49" fontId="11" fillId="0" borderId="38">
      <alignment horizontal="center"/>
    </xf>
    <xf numFmtId="0" fontId="9" fillId="0" borderId="20">
      <alignment horizontal="center" vertical="center" wrapText="1"/>
    </xf>
    <xf numFmtId="0" fontId="11" fillId="0" borderId="41"/>
    <xf numFmtId="0" fontId="8" fillId="0" borderId="20">
      <alignment horizontal="left"/>
    </xf>
    <xf numFmtId="49" fontId="11" fillId="0" borderId="26"/>
    <xf numFmtId="0" fontId="9" fillId="0" borderId="20">
      <alignment horizontal="center" vertical="center" wrapText="1"/>
    </xf>
    <xf numFmtId="49" fontId="11" fillId="0" borderId="0"/>
    <xf numFmtId="49" fontId="11" fillId="0" borderId="47">
      <alignment horizontal="center"/>
    </xf>
    <xf numFmtId="4" fontId="8" fillId="5" borderId="20">
      <alignment horizontal="right" vertical="top" shrinkToFit="1"/>
    </xf>
    <xf numFmtId="49" fontId="11" fillId="0" borderId="30">
      <alignment horizontal="center"/>
    </xf>
    <xf numFmtId="0" fontId="9" fillId="0" borderId="0">
      <alignment wrapText="1"/>
    </xf>
    <xf numFmtId="49" fontId="11" fillId="0" borderId="20">
      <alignment horizontal="center"/>
    </xf>
    <xf numFmtId="49" fontId="11" fillId="0" borderId="42">
      <alignment horizontal="center" vertical="center" wrapText="1"/>
    </xf>
    <xf numFmtId="4" fontId="11" fillId="0" borderId="20">
      <alignment horizontal="right" shrinkToFit="1"/>
    </xf>
    <xf numFmtId="0" fontId="11" fillId="6" borderId="0"/>
    <xf numFmtId="0" fontId="20" fillId="0" borderId="0">
      <alignment horizontal="center" wrapText="1"/>
    </xf>
    <xf numFmtId="0" fontId="11" fillId="0" borderId="0">
      <alignment horizontal="center"/>
    </xf>
    <xf numFmtId="0" fontId="18" fillId="0" borderId="41">
      <alignment vertical="center"/>
    </xf>
    <xf numFmtId="0" fontId="11" fillId="0" borderId="21">
      <alignment wrapText="1"/>
    </xf>
    <xf numFmtId="0" fontId="11" fillId="0" borderId="48">
      <alignment wrapText="1"/>
    </xf>
    <xf numFmtId="0" fontId="21" fillId="0" borderId="49"/>
    <xf numFmtId="49" fontId="22" fillId="0" borderId="50">
      <alignment horizontal="right"/>
    </xf>
    <xf numFmtId="0" fontId="11" fillId="0" borderId="50">
      <alignment horizontal="right"/>
    </xf>
    <xf numFmtId="0" fontId="21" fillId="0" borderId="21"/>
    <xf numFmtId="0" fontId="10" fillId="0" borderId="41"/>
    <xf numFmtId="0" fontId="11" fillId="0" borderId="42">
      <alignment horizontal="center"/>
    </xf>
    <xf numFmtId="49" fontId="12" fillId="0" borderId="51">
      <alignment horizontal="center"/>
    </xf>
    <xf numFmtId="164" fontId="11" fillId="0" borderId="52">
      <alignment horizontal="center"/>
    </xf>
    <xf numFmtId="0" fontId="11" fillId="0" borderId="53">
      <alignment horizontal="center"/>
    </xf>
    <xf numFmtId="49" fontId="11" fillId="0" borderId="54">
      <alignment horizontal="center"/>
    </xf>
    <xf numFmtId="49" fontId="11" fillId="0" borderId="52">
      <alignment horizontal="center"/>
    </xf>
    <xf numFmtId="0" fontId="11" fillId="0" borderId="52">
      <alignment horizontal="center"/>
    </xf>
    <xf numFmtId="49" fontId="11" fillId="0" borderId="55">
      <alignment horizontal="center"/>
    </xf>
    <xf numFmtId="0" fontId="23" fillId="0" borderId="0">
      <alignment vertical="center"/>
    </xf>
    <xf numFmtId="0" fontId="21" fillId="0" borderId="0"/>
    <xf numFmtId="0" fontId="12" fillId="0" borderId="56"/>
    <xf numFmtId="0" fontId="12" fillId="0" borderId="44"/>
    <xf numFmtId="4" fontId="11" fillId="0" borderId="46">
      <alignment horizontal="right" shrinkToFit="1"/>
    </xf>
    <xf numFmtId="49" fontId="11" fillId="0" borderId="31">
      <alignment horizontal="center"/>
    </xf>
    <xf numFmtId="0" fontId="11" fillId="0" borderId="57">
      <alignment horizontal="left" wrapText="1"/>
    </xf>
    <xf numFmtId="0" fontId="11" fillId="0" borderId="29">
      <alignment horizontal="left" wrapText="1" indent="1"/>
    </xf>
    <xf numFmtId="0" fontId="11" fillId="0" borderId="52">
      <alignment horizontal="left" wrapText="1" indent="2"/>
    </xf>
    <xf numFmtId="0" fontId="11" fillId="6" borderId="41"/>
    <xf numFmtId="0" fontId="20" fillId="0" borderId="0">
      <alignment horizontal="left" wrapText="1"/>
    </xf>
    <xf numFmtId="49" fontId="12" fillId="0" borderId="0"/>
    <xf numFmtId="0" fontId="11" fillId="0" borderId="0">
      <alignment horizontal="right"/>
    </xf>
    <xf numFmtId="49" fontId="11" fillId="0" borderId="0">
      <alignment horizontal="right"/>
    </xf>
    <xf numFmtId="0" fontId="11" fillId="0" borderId="0">
      <alignment horizontal="left" wrapText="1"/>
    </xf>
    <xf numFmtId="0" fontId="11" fillId="0" borderId="21">
      <alignment horizontal="left"/>
    </xf>
    <xf numFmtId="0" fontId="11" fillId="0" borderId="22">
      <alignment horizontal="left" wrapText="1"/>
    </xf>
    <xf numFmtId="0" fontId="11" fillId="0" borderId="48"/>
    <xf numFmtId="0" fontId="13" fillId="0" borderId="58">
      <alignment horizontal="left" wrapText="1"/>
    </xf>
    <xf numFmtId="0" fontId="24" fillId="0" borderId="38">
      <alignment horizontal="center" vertical="center" wrapText="1"/>
    </xf>
    <xf numFmtId="0" fontId="11" fillId="0" borderId="59">
      <alignment horizontal="left" wrapText="1" indent="2"/>
    </xf>
    <xf numFmtId="49" fontId="11" fillId="0" borderId="0">
      <alignment horizontal="center" wrapText="1"/>
    </xf>
    <xf numFmtId="0" fontId="25" fillId="0" borderId="0">
      <alignment horizontal="left" vertical="center" wrapText="1"/>
    </xf>
    <xf numFmtId="49" fontId="11" fillId="0" borderId="38">
      <alignment horizontal="center" wrapText="1"/>
    </xf>
    <xf numFmtId="0" fontId="11" fillId="0" borderId="60"/>
    <xf numFmtId="0" fontId="11" fillId="0" borderId="61">
      <alignment horizontal="center" wrapText="1"/>
    </xf>
    <xf numFmtId="0" fontId="12" fillId="0" borderId="41"/>
    <xf numFmtId="49" fontId="11" fillId="0" borderId="0">
      <alignment horizontal="center"/>
    </xf>
    <xf numFmtId="49" fontId="11" fillId="0" borderId="47">
      <alignment horizontal="center" wrapText="1"/>
    </xf>
    <xf numFmtId="49" fontId="11" fillId="0" borderId="62">
      <alignment horizontal="center" wrapText="1"/>
    </xf>
    <xf numFmtId="49" fontId="11" fillId="0" borderId="21"/>
    <xf numFmtId="4" fontId="11" fillId="0" borderId="24">
      <alignment horizontal="right" shrinkToFit="1"/>
    </xf>
    <xf numFmtId="4" fontId="11" fillId="0" borderId="47">
      <alignment horizontal="right" shrinkToFit="1"/>
    </xf>
    <xf numFmtId="4" fontId="11" fillId="0" borderId="59">
      <alignment horizontal="right" shrinkToFit="1"/>
    </xf>
    <xf numFmtId="49" fontId="11" fillId="0" borderId="46">
      <alignment horizontal="center"/>
    </xf>
    <xf numFmtId="4" fontId="11" fillId="0" borderId="63">
      <alignment horizontal="right" shrinkToFit="1"/>
    </xf>
    <xf numFmtId="0" fontId="11" fillId="0" borderId="28">
      <alignment horizontal="left" wrapText="1"/>
    </xf>
    <xf numFmtId="0" fontId="13" fillId="0" borderId="52">
      <alignment horizontal="left" wrapText="1"/>
    </xf>
    <xf numFmtId="0" fontId="11" fillId="0" borderId="54">
      <alignment horizontal="left" wrapText="1" indent="2"/>
    </xf>
    <xf numFmtId="0" fontId="7" fillId="0" borderId="0"/>
    <xf numFmtId="0" fontId="26" fillId="0" borderId="0"/>
  </cellStyleXfs>
  <cellXfs count="136">
    <xf numFmtId="0" fontId="0" fillId="0" borderId="0" xfId="0"/>
    <xf numFmtId="0" fontId="1" fillId="0" borderId="0" xfId="0" applyFont="1" applyProtection="1">
      <protection locked="0"/>
    </xf>
    <xf numFmtId="0" fontId="28" fillId="0" borderId="6" xfId="161" applyNumberFormat="1" applyFont="1" applyBorder="1" applyAlignment="1" applyProtection="1">
      <alignment horizontal="center" vertical="center"/>
    </xf>
    <xf numFmtId="0" fontId="28" fillId="0" borderId="7" xfId="107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>
      <protection locked="0"/>
    </xf>
    <xf numFmtId="0" fontId="27" fillId="0" borderId="0" xfId="173" applyNumberFormat="1" applyFont="1" applyProtection="1">
      <alignment horizontal="left" wrapText="1"/>
    </xf>
    <xf numFmtId="0" fontId="27" fillId="0" borderId="0" xfId="173" applyNumberFormat="1" applyFont="1" applyAlignment="1" applyProtection="1">
      <alignment horizontal="center" wrapText="1"/>
    </xf>
    <xf numFmtId="0" fontId="1" fillId="0" borderId="0" xfId="0" applyFont="1" applyAlignment="1" applyProtection="1">
      <alignment horizontal="center"/>
      <protection locked="0"/>
    </xf>
    <xf numFmtId="49" fontId="27" fillId="0" borderId="0" xfId="186" applyNumberFormat="1" applyFont="1" applyAlignment="1" applyProtection="1">
      <alignment horizontal="right"/>
    </xf>
    <xf numFmtId="0" fontId="27" fillId="0" borderId="0" xfId="112" applyNumberFormat="1" applyFont="1" applyAlignment="1" applyProtection="1">
      <alignment horizontal="right"/>
    </xf>
    <xf numFmtId="0" fontId="1" fillId="0" borderId="0" xfId="0" applyFont="1" applyAlignment="1" applyProtection="1">
      <alignment horizontal="right"/>
      <protection locked="0"/>
    </xf>
    <xf numFmtId="0" fontId="4" fillId="0" borderId="0" xfId="198" applyFont="1" applyProtection="1">
      <protection locked="0"/>
    </xf>
    <xf numFmtId="0" fontId="4" fillId="0" borderId="0" xfId="198" applyFont="1" applyBorder="1" applyProtection="1">
      <protection locked="0"/>
    </xf>
    <xf numFmtId="0" fontId="14" fillId="0" borderId="0" xfId="108" applyNumberFormat="1" applyFont="1" applyProtection="1">
      <alignment vertical="center"/>
    </xf>
    <xf numFmtId="0" fontId="14" fillId="0" borderId="0" xfId="143" applyNumberFormat="1" applyFont="1" applyBorder="1" applyProtection="1">
      <alignment vertical="center"/>
    </xf>
    <xf numFmtId="0" fontId="4" fillId="0" borderId="0" xfId="198" applyFont="1" applyAlignment="1" applyProtection="1">
      <alignment horizontal="center"/>
      <protection locked="0"/>
    </xf>
    <xf numFmtId="0" fontId="28" fillId="0" borderId="0" xfId="105" applyNumberFormat="1" applyFont="1" applyFill="1" applyProtection="1"/>
    <xf numFmtId="0" fontId="1" fillId="0" borderId="0" xfId="0" applyFont="1" applyFill="1" applyProtection="1">
      <protection locked="0"/>
    </xf>
    <xf numFmtId="0" fontId="27" fillId="0" borderId="0" xfId="107" applyNumberFormat="1" applyFont="1" applyFill="1" applyProtection="1">
      <alignment horizontal="left"/>
    </xf>
    <xf numFmtId="0" fontId="28" fillId="0" borderId="6" xfId="161" applyNumberFormat="1" applyFont="1" applyFill="1" applyBorder="1" applyAlignment="1" applyProtection="1">
      <alignment horizontal="center" vertical="center"/>
    </xf>
    <xf numFmtId="0" fontId="2" fillId="0" borderId="0" xfId="0" applyFont="1" applyFill="1" applyProtection="1">
      <protection locked="0"/>
    </xf>
    <xf numFmtId="0" fontId="27" fillId="0" borderId="0" xfId="109" applyNumberFormat="1" applyFont="1" applyFill="1" applyProtection="1"/>
    <xf numFmtId="0" fontId="27" fillId="0" borderId="0" xfId="128" applyNumberFormat="1" applyFont="1" applyFill="1" applyBorder="1" applyProtection="1"/>
    <xf numFmtId="0" fontId="27" fillId="0" borderId="0" xfId="112" applyNumberFormat="1" applyFont="1" applyFill="1" applyProtection="1"/>
    <xf numFmtId="0" fontId="27" fillId="0" borderId="0" xfId="140" applyNumberFormat="1" applyFont="1" applyFill="1" applyProtection="1"/>
    <xf numFmtId="0" fontId="1" fillId="0" borderId="0" xfId="0" applyFont="1" applyFill="1" applyBorder="1" applyProtection="1">
      <protection locked="0"/>
    </xf>
    <xf numFmtId="165" fontId="1" fillId="0" borderId="0" xfId="0" applyNumberFormat="1" applyFont="1" applyFill="1" applyBorder="1" applyProtection="1">
      <protection locked="0"/>
    </xf>
    <xf numFmtId="165" fontId="27" fillId="0" borderId="0" xfId="139" applyNumberFormat="1" applyFont="1" applyBorder="1" applyAlignment="1" applyProtection="1">
      <alignment horizontal="right" shrinkToFit="1"/>
    </xf>
    <xf numFmtId="165" fontId="27" fillId="0" borderId="0" xfId="190" applyNumberFormat="1" applyFont="1" applyBorder="1" applyProtection="1">
      <alignment horizontal="right" shrinkToFit="1"/>
    </xf>
    <xf numFmtId="49" fontId="28" fillId="0" borderId="13" xfId="113" applyNumberFormat="1" applyFont="1" applyFill="1" applyBorder="1" applyAlignment="1" applyProtection="1">
      <alignment horizontal="center" vertical="center" wrapText="1"/>
    </xf>
    <xf numFmtId="165" fontId="28" fillId="0" borderId="65" xfId="139" applyNumberFormat="1" applyFont="1" applyFill="1" applyBorder="1" applyProtection="1">
      <alignment horizontal="right" shrinkToFit="1"/>
    </xf>
    <xf numFmtId="165" fontId="27" fillId="0" borderId="65" xfId="139" applyNumberFormat="1" applyFont="1" applyFill="1" applyBorder="1" applyProtection="1">
      <alignment horizontal="right" shrinkToFit="1"/>
    </xf>
    <xf numFmtId="165" fontId="1" fillId="0" borderId="64" xfId="0" applyNumberFormat="1" applyFont="1" applyFill="1" applyBorder="1" applyProtection="1">
      <protection locked="0"/>
    </xf>
    <xf numFmtId="165" fontId="31" fillId="0" borderId="64" xfId="0" applyNumberFormat="1" applyFont="1" applyFill="1" applyBorder="1" applyProtection="1">
      <protection locked="0"/>
    </xf>
    <xf numFmtId="165" fontId="2" fillId="0" borderId="64" xfId="0" applyNumberFormat="1" applyFont="1" applyFill="1" applyBorder="1" applyProtection="1">
      <protection locked="0"/>
    </xf>
    <xf numFmtId="165" fontId="2" fillId="0" borderId="13" xfId="0" applyNumberFormat="1" applyFont="1" applyFill="1" applyBorder="1" applyProtection="1">
      <protection locked="0"/>
    </xf>
    <xf numFmtId="165" fontId="27" fillId="0" borderId="7" xfId="139" applyNumberFormat="1" applyFont="1" applyFill="1" applyBorder="1" applyProtection="1">
      <alignment horizontal="right" shrinkToFit="1"/>
    </xf>
    <xf numFmtId="49" fontId="28" fillId="0" borderId="13" xfId="113" applyNumberFormat="1" applyFont="1" applyBorder="1" applyAlignment="1" applyProtection="1">
      <alignment horizontal="center" vertical="center" wrapText="1"/>
    </xf>
    <xf numFmtId="165" fontId="2" fillId="0" borderId="76" xfId="198" applyNumberFormat="1" applyFont="1" applyFill="1" applyBorder="1" applyProtection="1">
      <protection locked="0"/>
    </xf>
    <xf numFmtId="165" fontId="2" fillId="0" borderId="78" xfId="198" applyNumberFormat="1" applyFont="1" applyBorder="1" applyProtection="1">
      <protection locked="0"/>
    </xf>
    <xf numFmtId="0" fontId="5" fillId="0" borderId="67" xfId="198" applyNumberFormat="1" applyFont="1" applyFill="1" applyBorder="1" applyAlignment="1" applyProtection="1">
      <alignment horizontal="right"/>
      <protection locked="0"/>
    </xf>
    <xf numFmtId="49" fontId="29" fillId="0" borderId="68" xfId="121" applyNumberFormat="1" applyFont="1" applyBorder="1" applyAlignment="1" applyProtection="1">
      <alignment vertical="center" wrapText="1"/>
    </xf>
    <xf numFmtId="0" fontId="5" fillId="0" borderId="64" xfId="0" applyNumberFormat="1" applyFont="1" applyBorder="1" applyAlignment="1" applyProtection="1">
      <alignment horizontal="right"/>
      <protection locked="0"/>
    </xf>
    <xf numFmtId="0" fontId="29" fillId="0" borderId="65" xfId="38" applyNumberFormat="1" applyFont="1" applyBorder="1" applyAlignment="1" applyProtection="1">
      <alignment horizontal="left" wrapText="1"/>
    </xf>
    <xf numFmtId="0" fontId="4" fillId="0" borderId="64" xfId="0" applyNumberFormat="1" applyFont="1" applyBorder="1" applyAlignment="1" applyProtection="1">
      <alignment horizontal="right"/>
      <protection locked="0"/>
    </xf>
    <xf numFmtId="0" fontId="14" fillId="0" borderId="65" xfId="38" applyNumberFormat="1" applyFont="1" applyBorder="1" applyAlignment="1" applyProtection="1">
      <alignment horizontal="left" wrapText="1"/>
    </xf>
    <xf numFmtId="0" fontId="5" fillId="0" borderId="64" xfId="198" applyNumberFormat="1" applyFont="1" applyBorder="1" applyAlignment="1" applyProtection="1">
      <alignment horizontal="right"/>
      <protection locked="0"/>
    </xf>
    <xf numFmtId="1" fontId="4" fillId="0" borderId="64" xfId="198" applyNumberFormat="1" applyFont="1" applyBorder="1" applyAlignment="1" applyProtection="1">
      <alignment horizontal="right"/>
      <protection locked="0"/>
    </xf>
    <xf numFmtId="0" fontId="14" fillId="0" borderId="65" xfId="34" applyNumberFormat="1" applyFont="1" applyBorder="1" applyAlignment="1" applyProtection="1">
      <alignment horizontal="left" wrapText="1"/>
    </xf>
    <xf numFmtId="49" fontId="4" fillId="0" borderId="64" xfId="16" applyNumberFormat="1" applyFont="1" applyBorder="1" applyAlignment="1" applyProtection="1">
      <alignment horizontal="right" shrinkToFit="1"/>
    </xf>
    <xf numFmtId="0" fontId="4" fillId="0" borderId="65" xfId="40" applyNumberFormat="1" applyFont="1" applyBorder="1" applyAlignment="1" applyProtection="1">
      <alignment horizontal="left" wrapText="1"/>
    </xf>
    <xf numFmtId="0" fontId="4" fillId="0" borderId="64" xfId="198" applyNumberFormat="1" applyFont="1" applyBorder="1" applyAlignment="1" applyProtection="1">
      <alignment horizontal="right"/>
      <protection locked="0"/>
    </xf>
    <xf numFmtId="0" fontId="28" fillId="0" borderId="80" xfId="114" applyNumberFormat="1" applyFont="1" applyFill="1" applyBorder="1" applyProtection="1">
      <alignment horizontal="left" wrapText="1"/>
    </xf>
    <xf numFmtId="0" fontId="28" fillId="0" borderId="80" xfId="116" applyNumberFormat="1" applyFont="1" applyFill="1" applyBorder="1" applyProtection="1">
      <alignment horizontal="left" wrapText="1" indent="2"/>
    </xf>
    <xf numFmtId="0" fontId="27" fillId="0" borderId="80" xfId="116" applyNumberFormat="1" applyFont="1" applyFill="1" applyBorder="1" applyProtection="1">
      <alignment horizontal="left" wrapText="1" indent="2"/>
    </xf>
    <xf numFmtId="0" fontId="14" fillId="0" borderId="80" xfId="138" applyNumberFormat="1" applyFont="1" applyFill="1" applyBorder="1" applyAlignment="1" applyProtection="1">
      <alignment wrapText="1"/>
    </xf>
    <xf numFmtId="0" fontId="27" fillId="0" borderId="80" xfId="138" applyNumberFormat="1" applyFont="1" applyFill="1" applyBorder="1" applyAlignment="1" applyProtection="1">
      <alignment wrapText="1"/>
    </xf>
    <xf numFmtId="0" fontId="28" fillId="0" borderId="79" xfId="116" applyNumberFormat="1" applyFont="1" applyFill="1" applyBorder="1" applyProtection="1">
      <alignment horizontal="left" wrapText="1" indent="2"/>
    </xf>
    <xf numFmtId="49" fontId="28" fillId="0" borderId="78" xfId="133" applyNumberFormat="1" applyFont="1" applyFill="1" applyBorder="1" applyProtection="1">
      <alignment horizontal="center"/>
    </xf>
    <xf numFmtId="49" fontId="28" fillId="0" borderId="78" xfId="137" applyNumberFormat="1" applyFont="1" applyFill="1" applyBorder="1" applyProtection="1">
      <alignment horizontal="center"/>
    </xf>
    <xf numFmtId="49" fontId="27" fillId="0" borderId="78" xfId="137" applyNumberFormat="1" applyFont="1" applyFill="1" applyBorder="1" applyProtection="1">
      <alignment horizontal="center"/>
    </xf>
    <xf numFmtId="49" fontId="28" fillId="0" borderId="82" xfId="137" applyNumberFormat="1" applyFont="1" applyFill="1" applyBorder="1" applyProtection="1">
      <alignment horizontal="center"/>
    </xf>
    <xf numFmtId="0" fontId="32" fillId="0" borderId="0" xfId="105" applyNumberFormat="1" applyFont="1" applyFill="1" applyProtection="1"/>
    <xf numFmtId="0" fontId="32" fillId="0" borderId="0" xfId="141" applyFont="1" applyFill="1">
      <alignment horizontal="center" wrapText="1"/>
    </xf>
    <xf numFmtId="0" fontId="33" fillId="0" borderId="0" xfId="112" applyNumberFormat="1" applyFont="1" applyFill="1" applyAlignment="1" applyProtection="1">
      <alignment horizontal="center" wrapText="1"/>
    </xf>
    <xf numFmtId="0" fontId="33" fillId="0" borderId="0" xfId="112" applyNumberFormat="1" applyFont="1" applyFill="1" applyAlignment="1" applyProtection="1">
      <alignment horizontal="center"/>
    </xf>
    <xf numFmtId="165" fontId="32" fillId="0" borderId="5" xfId="139" applyNumberFormat="1" applyFont="1" applyBorder="1" applyProtection="1">
      <alignment horizontal="right" shrinkToFit="1"/>
    </xf>
    <xf numFmtId="0" fontId="32" fillId="0" borderId="1" xfId="175" applyNumberFormat="1" applyFont="1" applyBorder="1" applyAlignment="1" applyProtection="1">
      <alignment horizontal="center" wrapText="1"/>
    </xf>
    <xf numFmtId="49" fontId="32" fillId="0" borderId="68" xfId="175" applyNumberFormat="1" applyFont="1" applyBorder="1" applyAlignment="1" applyProtection="1">
      <alignment horizontal="center" wrapText="1"/>
    </xf>
    <xf numFmtId="165" fontId="31" fillId="0" borderId="6" xfId="139" applyNumberFormat="1" applyFont="1" applyBorder="1" applyAlignment="1" applyProtection="1">
      <alignment horizontal="right" shrinkToFit="1"/>
    </xf>
    <xf numFmtId="165" fontId="31" fillId="0" borderId="7" xfId="139" applyNumberFormat="1" applyFont="1" applyBorder="1" applyAlignment="1" applyProtection="1">
      <alignment horizontal="right" shrinkToFit="1"/>
    </xf>
    <xf numFmtId="165" fontId="1" fillId="0" borderId="5" xfId="139" applyNumberFormat="1" applyFont="1" applyBorder="1" applyProtection="1">
      <alignment horizontal="right" shrinkToFit="1"/>
    </xf>
    <xf numFmtId="165" fontId="2" fillId="0" borderId="64" xfId="139" applyNumberFormat="1" applyFont="1" applyFill="1" applyBorder="1" applyProtection="1">
      <alignment horizontal="right" shrinkToFit="1"/>
    </xf>
    <xf numFmtId="165" fontId="2" fillId="0" borderId="5" xfId="139" applyNumberFormat="1" applyFont="1" applyBorder="1" applyProtection="1">
      <alignment horizontal="right" shrinkToFit="1"/>
    </xf>
    <xf numFmtId="165" fontId="1" fillId="0" borderId="5" xfId="139" applyNumberFormat="1" applyFont="1" applyFill="1" applyBorder="1" applyProtection="1">
      <alignment horizontal="right" shrinkToFit="1"/>
    </xf>
    <xf numFmtId="4" fontId="1" fillId="0" borderId="20" xfId="139" applyNumberFormat="1" applyFont="1" applyFill="1" applyAlignment="1" applyProtection="1">
      <alignment horizontal="right"/>
    </xf>
    <xf numFmtId="165" fontId="1" fillId="0" borderId="64" xfId="139" applyNumberFormat="1" applyFont="1" applyBorder="1" applyAlignment="1" applyProtection="1">
      <alignment horizontal="right" shrinkToFit="1"/>
    </xf>
    <xf numFmtId="0" fontId="2" fillId="0" borderId="5" xfId="179" applyNumberFormat="1" applyFont="1" applyBorder="1" applyAlignment="1" applyProtection="1">
      <alignment horizontal="center" wrapText="1"/>
    </xf>
    <xf numFmtId="0" fontId="2" fillId="0" borderId="65" xfId="179" applyNumberFormat="1" applyFont="1" applyBorder="1" applyAlignment="1" applyProtection="1">
      <alignment horizontal="center" wrapText="1"/>
    </xf>
    <xf numFmtId="0" fontId="1" fillId="0" borderId="5" xfId="179" applyNumberFormat="1" applyFont="1" applyBorder="1" applyAlignment="1" applyProtection="1">
      <alignment horizontal="center" wrapText="1"/>
    </xf>
    <xf numFmtId="0" fontId="1" fillId="0" borderId="65" xfId="179" applyNumberFormat="1" applyFont="1" applyBorder="1" applyAlignment="1" applyProtection="1">
      <alignment horizontal="center" wrapText="1"/>
    </xf>
    <xf numFmtId="0" fontId="1" fillId="0" borderId="64" xfId="179" applyNumberFormat="1" applyFont="1" applyBorder="1" applyProtection="1">
      <alignment horizontal="left" wrapText="1" indent="2"/>
    </xf>
    <xf numFmtId="0" fontId="2" fillId="0" borderId="67" xfId="175" applyNumberFormat="1" applyFont="1" applyBorder="1" applyProtection="1">
      <alignment horizontal="left" wrapText="1"/>
    </xf>
    <xf numFmtId="0" fontId="2" fillId="0" borderId="64" xfId="179" applyNumberFormat="1" applyFont="1" applyBorder="1" applyProtection="1">
      <alignment horizontal="left" wrapText="1" indent="2"/>
    </xf>
    <xf numFmtId="165" fontId="2" fillId="0" borderId="64" xfId="139" applyNumberFormat="1" applyFont="1" applyBorder="1" applyAlignment="1" applyProtection="1">
      <alignment horizontal="right" shrinkToFit="1"/>
    </xf>
    <xf numFmtId="0" fontId="1" fillId="0" borderId="72" xfId="179" applyNumberFormat="1" applyFont="1" applyBorder="1" applyProtection="1">
      <alignment horizontal="left" wrapText="1" indent="2"/>
    </xf>
    <xf numFmtId="0" fontId="1" fillId="0" borderId="8" xfId="179" applyNumberFormat="1" applyFont="1" applyBorder="1" applyAlignment="1" applyProtection="1">
      <alignment horizontal="center" wrapText="1"/>
    </xf>
    <xf numFmtId="0" fontId="1" fillId="0" borderId="73" xfId="179" applyNumberFormat="1" applyFont="1" applyBorder="1" applyAlignment="1" applyProtection="1">
      <alignment horizontal="center" wrapText="1"/>
    </xf>
    <xf numFmtId="0" fontId="2" fillId="0" borderId="5" xfId="112" applyNumberFormat="1" applyFont="1" applyBorder="1" applyAlignment="1" applyProtection="1">
      <alignment horizontal="center"/>
    </xf>
    <xf numFmtId="49" fontId="2" fillId="0" borderId="65" xfId="112" applyNumberFormat="1" applyFont="1" applyBorder="1" applyAlignment="1" applyProtection="1">
      <alignment horizontal="center"/>
    </xf>
    <xf numFmtId="0" fontId="1" fillId="0" borderId="13" xfId="179" applyNumberFormat="1" applyFont="1" applyBorder="1" applyProtection="1">
      <alignment horizontal="left" wrapText="1" indent="2"/>
    </xf>
    <xf numFmtId="0" fontId="1" fillId="0" borderId="6" xfId="109" applyNumberFormat="1" applyFont="1" applyBorder="1" applyAlignment="1" applyProtection="1">
      <alignment horizontal="center"/>
    </xf>
    <xf numFmtId="49" fontId="1" fillId="0" borderId="7" xfId="109" applyNumberFormat="1" applyFont="1" applyBorder="1" applyAlignment="1" applyProtection="1">
      <alignment horizontal="center"/>
    </xf>
    <xf numFmtId="165" fontId="1" fillId="0" borderId="13" xfId="139" applyNumberFormat="1" applyFont="1" applyBorder="1" applyAlignment="1" applyProtection="1">
      <alignment horizontal="right" shrinkToFit="1"/>
    </xf>
    <xf numFmtId="4" fontId="1" fillId="0" borderId="24" xfId="189" applyNumberFormat="1" applyFont="1" applyBorder="1" applyAlignment="1" applyProtection="1">
      <alignment horizontal="right"/>
    </xf>
    <xf numFmtId="165" fontId="2" fillId="0" borderId="77" xfId="18" applyNumberFormat="1" applyFont="1" applyBorder="1" applyProtection="1">
      <alignment horizontal="right"/>
    </xf>
    <xf numFmtId="165" fontId="1" fillId="0" borderId="5" xfId="0" applyNumberFormat="1" applyFont="1" applyFill="1" applyBorder="1" applyProtection="1">
      <protection locked="0"/>
    </xf>
    <xf numFmtId="165" fontId="1" fillId="0" borderId="65" xfId="139" applyNumberFormat="1" applyFont="1" applyFill="1" applyBorder="1" applyProtection="1">
      <alignment horizontal="right" shrinkToFit="1"/>
    </xf>
    <xf numFmtId="165" fontId="2" fillId="0" borderId="5" xfId="139" applyNumberFormat="1" applyFont="1" applyFill="1" applyBorder="1" applyProtection="1">
      <alignment horizontal="right" shrinkToFit="1"/>
    </xf>
    <xf numFmtId="165" fontId="2" fillId="0" borderId="67" xfId="190" applyNumberFormat="1" applyFont="1" applyBorder="1" applyAlignment="1" applyProtection="1">
      <alignment horizontal="right" shrinkToFit="1"/>
    </xf>
    <xf numFmtId="165" fontId="1" fillId="0" borderId="5" xfId="139" applyNumberFormat="1" applyFont="1" applyBorder="1" applyAlignment="1" applyProtection="1">
      <alignment horizontal="right" shrinkToFit="1"/>
    </xf>
    <xf numFmtId="165" fontId="2" fillId="0" borderId="5" xfId="139" applyNumberFormat="1" applyFont="1" applyBorder="1" applyAlignment="1" applyProtection="1">
      <alignment horizontal="right" shrinkToFit="1"/>
    </xf>
    <xf numFmtId="165" fontId="2" fillId="0" borderId="68" xfId="190" applyNumberFormat="1" applyFont="1" applyBorder="1" applyAlignment="1" applyProtection="1">
      <alignment horizontal="right" shrinkToFit="1"/>
    </xf>
    <xf numFmtId="165" fontId="2" fillId="0" borderId="65" xfId="139" applyNumberFormat="1" applyFont="1" applyBorder="1" applyAlignment="1" applyProtection="1">
      <alignment horizontal="right" shrinkToFit="1"/>
    </xf>
    <xf numFmtId="165" fontId="1" fillId="0" borderId="69" xfId="139" applyNumberFormat="1" applyFont="1" applyBorder="1" applyAlignment="1" applyProtection="1">
      <alignment horizontal="right"/>
    </xf>
    <xf numFmtId="49" fontId="28" fillId="0" borderId="12" xfId="113" applyNumberFormat="1" applyFont="1" applyFill="1" applyBorder="1" applyAlignment="1" applyProtection="1">
      <alignment horizontal="center" vertical="center" wrapText="1"/>
    </xf>
    <xf numFmtId="49" fontId="28" fillId="0" borderId="9" xfId="113" applyNumberFormat="1" applyFont="1" applyFill="1" applyBorder="1" applyAlignment="1" applyProtection="1">
      <alignment horizontal="center" vertical="center" wrapText="1"/>
    </xf>
    <xf numFmtId="49" fontId="28" fillId="0" borderId="10" xfId="113" applyNumberFormat="1" applyFont="1" applyFill="1" applyBorder="1" applyAlignment="1" applyProtection="1">
      <alignment horizontal="center" vertical="center" wrapText="1"/>
    </xf>
    <xf numFmtId="0" fontId="3" fillId="0" borderId="0" xfId="110" applyNumberFormat="1" applyFont="1" applyFill="1" applyAlignment="1" applyProtection="1">
      <alignment horizontal="center" vertical="center" wrapText="1"/>
    </xf>
    <xf numFmtId="0" fontId="34" fillId="0" borderId="0" xfId="112" applyNumberFormat="1" applyFont="1" applyFill="1" applyAlignment="1" applyProtection="1">
      <alignment horizontal="center" wrapText="1"/>
    </xf>
    <xf numFmtId="0" fontId="34" fillId="0" borderId="0" xfId="112" applyNumberFormat="1" applyFont="1" applyFill="1" applyAlignment="1" applyProtection="1">
      <alignment horizontal="center"/>
    </xf>
    <xf numFmtId="49" fontId="28" fillId="0" borderId="81" xfId="113" applyNumberFormat="1" applyFont="1" applyFill="1" applyBorder="1" applyAlignment="1" applyProtection="1">
      <alignment horizontal="center" vertical="center" wrapText="1"/>
    </xf>
    <xf numFmtId="49" fontId="28" fillId="0" borderId="82" xfId="113" applyFont="1" applyFill="1" applyBorder="1" applyAlignment="1">
      <alignment horizontal="center" vertical="center" wrapText="1"/>
    </xf>
    <xf numFmtId="49" fontId="28" fillId="0" borderId="66" xfId="113" applyNumberFormat="1" applyFont="1" applyFill="1" applyBorder="1" applyAlignment="1" applyProtection="1">
      <alignment horizontal="center" vertical="center" wrapText="1"/>
    </xf>
    <xf numFmtId="49" fontId="28" fillId="0" borderId="79" xfId="113" applyFont="1" applyFill="1" applyBorder="1" applyAlignment="1">
      <alignment horizontal="center" vertical="center" wrapText="1"/>
    </xf>
    <xf numFmtId="49" fontId="27" fillId="0" borderId="11" xfId="132" applyNumberFormat="1" applyFont="1" applyFill="1" applyBorder="1" applyAlignment="1" applyProtection="1">
      <alignment horizontal="right"/>
    </xf>
    <xf numFmtId="0" fontId="30" fillId="0" borderId="0" xfId="173" applyNumberFormat="1" applyFont="1" applyAlignment="1" applyProtection="1">
      <alignment horizontal="center" wrapText="1"/>
    </xf>
    <xf numFmtId="0" fontId="28" fillId="0" borderId="66" xfId="142" applyNumberFormat="1" applyFont="1" applyBorder="1" applyAlignment="1" applyProtection="1">
      <alignment horizontal="center" vertical="center"/>
    </xf>
    <xf numFmtId="0" fontId="28" fillId="0" borderId="14" xfId="142" applyNumberFormat="1" applyFont="1" applyBorder="1" applyAlignment="1" applyProtection="1">
      <alignment horizontal="center" vertical="center"/>
    </xf>
    <xf numFmtId="0" fontId="28" fillId="0" borderId="15" xfId="142" applyNumberFormat="1" applyFont="1" applyBorder="1" applyAlignment="1" applyProtection="1">
      <alignment horizontal="center" vertical="center"/>
    </xf>
    <xf numFmtId="0" fontId="27" fillId="0" borderId="0" xfId="173" applyNumberFormat="1" applyFont="1" applyBorder="1" applyAlignment="1" applyProtection="1">
      <alignment horizontal="right" wrapText="1"/>
    </xf>
    <xf numFmtId="0" fontId="28" fillId="0" borderId="16" xfId="174" applyNumberFormat="1" applyFont="1" applyBorder="1" applyAlignment="1" applyProtection="1">
      <alignment horizontal="center" vertical="center"/>
    </xf>
    <xf numFmtId="0" fontId="28" fillId="0" borderId="17" xfId="174" applyNumberFormat="1" applyFont="1" applyBorder="1" applyAlignment="1" applyProtection="1">
      <alignment horizontal="center" vertical="center"/>
    </xf>
    <xf numFmtId="0" fontId="28" fillId="0" borderId="18" xfId="174" applyNumberFormat="1" applyFont="1" applyBorder="1" applyAlignment="1" applyProtection="1">
      <alignment horizontal="center" vertical="center"/>
    </xf>
    <xf numFmtId="0" fontId="28" fillId="0" borderId="19" xfId="174" applyNumberFormat="1" applyFont="1" applyBorder="1" applyAlignment="1" applyProtection="1">
      <alignment horizontal="center" vertical="center"/>
    </xf>
    <xf numFmtId="0" fontId="28" fillId="0" borderId="70" xfId="174" applyNumberFormat="1" applyFont="1" applyBorder="1" applyAlignment="1" applyProtection="1">
      <alignment horizontal="center" vertical="center"/>
    </xf>
    <xf numFmtId="0" fontId="28" fillId="0" borderId="71" xfId="174" applyNumberFormat="1" applyFont="1" applyBorder="1" applyAlignment="1" applyProtection="1">
      <alignment horizontal="center" vertical="center"/>
    </xf>
    <xf numFmtId="0" fontId="3" fillId="0" borderId="0" xfId="198" applyFont="1" applyAlignment="1" applyProtection="1">
      <alignment horizontal="center" wrapText="1"/>
      <protection locked="0"/>
    </xf>
    <xf numFmtId="0" fontId="3" fillId="0" borderId="0" xfId="198" applyFont="1" applyAlignment="1" applyProtection="1">
      <alignment horizontal="center"/>
      <protection locked="0"/>
    </xf>
    <xf numFmtId="0" fontId="4" fillId="0" borderId="0" xfId="198" applyFont="1" applyBorder="1" applyAlignment="1" applyProtection="1">
      <alignment horizontal="right"/>
      <protection locked="0"/>
    </xf>
    <xf numFmtId="0" fontId="5" fillId="0" borderId="16" xfId="198" applyFont="1" applyBorder="1" applyAlignment="1" applyProtection="1">
      <alignment horizontal="center" vertical="center" wrapText="1"/>
      <protection locked="0"/>
    </xf>
    <xf numFmtId="0" fontId="5" fillId="0" borderId="17" xfId="198" applyFont="1" applyBorder="1" applyAlignment="1" applyProtection="1">
      <alignment horizontal="center" vertical="center" wrapText="1"/>
      <protection locked="0"/>
    </xf>
    <xf numFmtId="0" fontId="29" fillId="0" borderId="10" xfId="178" applyNumberFormat="1" applyFont="1" applyBorder="1" applyProtection="1">
      <alignment horizontal="center" vertical="center" wrapText="1"/>
    </xf>
    <xf numFmtId="0" fontId="29" fillId="0" borderId="7" xfId="178" applyFont="1" applyBorder="1" applyProtection="1">
      <alignment horizontal="center" vertical="center" wrapText="1"/>
      <protection locked="0"/>
    </xf>
    <xf numFmtId="0" fontId="29" fillId="0" borderId="74" xfId="118" applyNumberFormat="1" applyFont="1" applyBorder="1" applyAlignment="1" applyProtection="1">
      <alignment horizontal="center" vertical="center" wrapText="1"/>
    </xf>
    <xf numFmtId="0" fontId="29" fillId="0" borderId="75" xfId="118" applyNumberFormat="1" applyFont="1" applyBorder="1" applyAlignment="1" applyProtection="1">
      <alignment horizontal="center" vertical="center" wrapText="1"/>
    </xf>
  </cellXfs>
  <cellStyles count="200">
    <cellStyle name="br" xfId="1"/>
    <cellStyle name="col" xfId="2"/>
    <cellStyle name="st31" xfId="3"/>
    <cellStyle name="st32" xfId="4"/>
    <cellStyle name="st33" xfId="5"/>
    <cellStyle name="st36" xfId="6"/>
    <cellStyle name="st37" xfId="7"/>
    <cellStyle name="style0" xfId="8"/>
    <cellStyle name="td" xfId="9"/>
    <cellStyle name="tr" xfId="10"/>
    <cellStyle name="xl100" xfId="11"/>
    <cellStyle name="xl101" xfId="12"/>
    <cellStyle name="xl102" xfId="13"/>
    <cellStyle name="xl103" xfId="14"/>
    <cellStyle name="xl104" xfId="15"/>
    <cellStyle name="xl104 2" xfId="16"/>
    <cellStyle name="xl105" xfId="17"/>
    <cellStyle name="xl105 2" xfId="18"/>
    <cellStyle name="xl106" xfId="19"/>
    <cellStyle name="xl107" xfId="20"/>
    <cellStyle name="xl108" xfId="21"/>
    <cellStyle name="xl109" xfId="22"/>
    <cellStyle name="xl110" xfId="23"/>
    <cellStyle name="xl111" xfId="24"/>
    <cellStyle name="xl112" xfId="25"/>
    <cellStyle name="xl113" xfId="26"/>
    <cellStyle name="xl114" xfId="27"/>
    <cellStyle name="xl115" xfId="28"/>
    <cellStyle name="xl116" xfId="29"/>
    <cellStyle name="xl117" xfId="30"/>
    <cellStyle name="xl118" xfId="31"/>
    <cellStyle name="xl119" xfId="32"/>
    <cellStyle name="xl120" xfId="33"/>
    <cellStyle name="xl120 2" xfId="34"/>
    <cellStyle name="xl121" xfId="35"/>
    <cellStyle name="xl122" xfId="36"/>
    <cellStyle name="xl123" xfId="37"/>
    <cellStyle name="xl123 2" xfId="38"/>
    <cellStyle name="xl124" xfId="39"/>
    <cellStyle name="xl124 2" xfId="40"/>
    <cellStyle name="xl125" xfId="41"/>
    <cellStyle name="xl126" xfId="42"/>
    <cellStyle name="xl127" xfId="43"/>
    <cellStyle name="xl128" xfId="44"/>
    <cellStyle name="xl129" xfId="45"/>
    <cellStyle name="xl130" xfId="46"/>
    <cellStyle name="xl131" xfId="47"/>
    <cellStyle name="xl132" xfId="48"/>
    <cellStyle name="xl133" xfId="49"/>
    <cellStyle name="xl134" xfId="50"/>
    <cellStyle name="xl135" xfId="51"/>
    <cellStyle name="xl136" xfId="52"/>
    <cellStyle name="xl137" xfId="53"/>
    <cellStyle name="xl138" xfId="54"/>
    <cellStyle name="xl139" xfId="55"/>
    <cellStyle name="xl140" xfId="56"/>
    <cellStyle name="xl141" xfId="57"/>
    <cellStyle name="xl142" xfId="58"/>
    <cellStyle name="xl143" xfId="59"/>
    <cellStyle name="xl144" xfId="60"/>
    <cellStyle name="xl145" xfId="61"/>
    <cellStyle name="xl146" xfId="62"/>
    <cellStyle name="xl147" xfId="63"/>
    <cellStyle name="xl148" xfId="64"/>
    <cellStyle name="xl149" xfId="65"/>
    <cellStyle name="xl150" xfId="66"/>
    <cellStyle name="xl151" xfId="67"/>
    <cellStyle name="xl152" xfId="68"/>
    <cellStyle name="xl153" xfId="69"/>
    <cellStyle name="xl154" xfId="70"/>
    <cellStyle name="xl155" xfId="71"/>
    <cellStyle name="xl156" xfId="72"/>
    <cellStyle name="xl157" xfId="73"/>
    <cellStyle name="xl158" xfId="74"/>
    <cellStyle name="xl159" xfId="75"/>
    <cellStyle name="xl160" xfId="76"/>
    <cellStyle name="xl161" xfId="77"/>
    <cellStyle name="xl162" xfId="78"/>
    <cellStyle name="xl163" xfId="79"/>
    <cellStyle name="xl164" xfId="80"/>
    <cellStyle name="xl165" xfId="81"/>
    <cellStyle name="xl166" xfId="82"/>
    <cellStyle name="xl167" xfId="83"/>
    <cellStyle name="xl168" xfId="84"/>
    <cellStyle name="xl169" xfId="85"/>
    <cellStyle name="xl170" xfId="86"/>
    <cellStyle name="xl171" xfId="87"/>
    <cellStyle name="xl172" xfId="88"/>
    <cellStyle name="xl173" xfId="89"/>
    <cellStyle name="xl174" xfId="90"/>
    <cellStyle name="xl175" xfId="91"/>
    <cellStyle name="xl176" xfId="92"/>
    <cellStyle name="xl177" xfId="93"/>
    <cellStyle name="xl178" xfId="94"/>
    <cellStyle name="xl179" xfId="95"/>
    <cellStyle name="xl180" xfId="96"/>
    <cellStyle name="xl181" xfId="97"/>
    <cellStyle name="xl182" xfId="98"/>
    <cellStyle name="xl183" xfId="99"/>
    <cellStyle name="xl184" xfId="100"/>
    <cellStyle name="xl185" xfId="101"/>
    <cellStyle name="xl186" xfId="102"/>
    <cellStyle name="xl187" xfId="103"/>
    <cellStyle name="xl21" xfId="104"/>
    <cellStyle name="xl22" xfId="105"/>
    <cellStyle name="xl23" xfId="106"/>
    <cellStyle name="xl24" xfId="107"/>
    <cellStyle name="xl24 3" xfId="108"/>
    <cellStyle name="xl25" xfId="109"/>
    <cellStyle name="xl26" xfId="110"/>
    <cellStyle name="xl26 2" xfId="111"/>
    <cellStyle name="xl27" xfId="112"/>
    <cellStyle name="xl28" xfId="113"/>
    <cellStyle name="xl29" xfId="114"/>
    <cellStyle name="xl30" xfId="115"/>
    <cellStyle name="xl31" xfId="116"/>
    <cellStyle name="xl32" xfId="117"/>
    <cellStyle name="xl32 2" xfId="118"/>
    <cellStyle name="xl33" xfId="119"/>
    <cellStyle name="xl34" xfId="120"/>
    <cellStyle name="xl34 2" xfId="121"/>
    <cellStyle name="xl35" xfId="122"/>
    <cellStyle name="xl35 2" xfId="123"/>
    <cellStyle name="xl36" xfId="124"/>
    <cellStyle name="xl36 2" xfId="125"/>
    <cellStyle name="xl37" xfId="126"/>
    <cellStyle name="xl37 2" xfId="127"/>
    <cellStyle name="xl38" xfId="128"/>
    <cellStyle name="xl38 2" xfId="129"/>
    <cellStyle name="xl39" xfId="130"/>
    <cellStyle name="xl39 2" xfId="131"/>
    <cellStyle name="xl40" xfId="132"/>
    <cellStyle name="xl41" xfId="133"/>
    <cellStyle name="xl41 2" xfId="134"/>
    <cellStyle name="xl42" xfId="135"/>
    <cellStyle name="xl42 2" xfId="136"/>
    <cellStyle name="xl43" xfId="137"/>
    <cellStyle name="xl44" xfId="138"/>
    <cellStyle name="xl45" xfId="139"/>
    <cellStyle name="xl46" xfId="140"/>
    <cellStyle name="xl47" xfId="141"/>
    <cellStyle name="xl48" xfId="142"/>
    <cellStyle name="xl48 2" xfId="143"/>
    <cellStyle name="xl49" xfId="144"/>
    <cellStyle name="xl50" xfId="145"/>
    <cellStyle name="xl51" xfId="146"/>
    <cellStyle name="xl52" xfId="147"/>
    <cellStyle name="xl53" xfId="148"/>
    <cellStyle name="xl54" xfId="149"/>
    <cellStyle name="xl55" xfId="150"/>
    <cellStyle name="xl56" xfId="151"/>
    <cellStyle name="xl57" xfId="152"/>
    <cellStyle name="xl58" xfId="153"/>
    <cellStyle name="xl59" xfId="154"/>
    <cellStyle name="xl60" xfId="155"/>
    <cellStyle name="xl61" xfId="156"/>
    <cellStyle name="xl62" xfId="157"/>
    <cellStyle name="xl63" xfId="158"/>
    <cellStyle name="xl63 2" xfId="159"/>
    <cellStyle name="xl64" xfId="160"/>
    <cellStyle name="xl65" xfId="161"/>
    <cellStyle name="xl66" xfId="162"/>
    <cellStyle name="xl67" xfId="163"/>
    <cellStyle name="xl68" xfId="164"/>
    <cellStyle name="xl69" xfId="165"/>
    <cellStyle name="xl70" xfId="166"/>
    <cellStyle name="xl71" xfId="167"/>
    <cellStyle name="xl72" xfId="168"/>
    <cellStyle name="xl73" xfId="169"/>
    <cellStyle name="xl74" xfId="170"/>
    <cellStyle name="xl75" xfId="171"/>
    <cellStyle name="xl76" xfId="172"/>
    <cellStyle name="xl77" xfId="173"/>
    <cellStyle name="xl78" xfId="174"/>
    <cellStyle name="xl79" xfId="175"/>
    <cellStyle name="xl80" xfId="176"/>
    <cellStyle name="xl81" xfId="177"/>
    <cellStyle name="xl81 2" xfId="178"/>
    <cellStyle name="xl82" xfId="179"/>
    <cellStyle name="xl83" xfId="180"/>
    <cellStyle name="xl83 2" xfId="181"/>
    <cellStyle name="xl84" xfId="182"/>
    <cellStyle name="xl85" xfId="183"/>
    <cellStyle name="xl86" xfId="184"/>
    <cellStyle name="xl87" xfId="185"/>
    <cellStyle name="xl88" xfId="186"/>
    <cellStyle name="xl89" xfId="187"/>
    <cellStyle name="xl90" xfId="188"/>
    <cellStyle name="xl91" xfId="189"/>
    <cellStyle name="xl92" xfId="190"/>
    <cellStyle name="xl93" xfId="191"/>
    <cellStyle name="xl94" xfId="192"/>
    <cellStyle name="xl95" xfId="193"/>
    <cellStyle name="xl96" xfId="194"/>
    <cellStyle name="xl97" xfId="195"/>
    <cellStyle name="xl98" xfId="196"/>
    <cellStyle name="xl99" xfId="197"/>
    <cellStyle name="Обычный" xfId="0" builtinId="0"/>
    <cellStyle name="Обычный 2" xfId="198"/>
    <cellStyle name="Обычный 3" xfId="19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view="pageBreakPreview" zoomScaleNormal="100" zoomScaleSheetLayoutView="100" workbookViewId="0">
      <selection activeCell="O8" sqref="O8"/>
    </sheetView>
  </sheetViews>
  <sheetFormatPr defaultRowHeight="15.75"/>
  <cols>
    <col min="1" max="1" width="67" style="17" customWidth="1"/>
    <col min="2" max="2" width="26.28515625" style="17" customWidth="1"/>
    <col min="3" max="3" width="14.5703125" style="17" customWidth="1"/>
    <col min="4" max="4" width="14.85546875" style="17" customWidth="1"/>
    <col min="5" max="5" width="13.5703125" style="17" customWidth="1"/>
    <col min="6" max="16384" width="9.140625" style="17"/>
  </cols>
  <sheetData>
    <row r="1" spans="1:6" ht="63" customHeight="1">
      <c r="A1" s="62"/>
      <c r="B1" s="63"/>
      <c r="C1" s="109" t="s">
        <v>166</v>
      </c>
      <c r="D1" s="110"/>
      <c r="E1" s="110"/>
      <c r="F1" s="25"/>
    </row>
    <row r="2" spans="1:6" ht="22.5" customHeight="1">
      <c r="A2" s="62"/>
      <c r="B2" s="63"/>
      <c r="C2" s="64"/>
      <c r="D2" s="65"/>
      <c r="E2" s="65"/>
      <c r="F2" s="25"/>
    </row>
    <row r="3" spans="1:6">
      <c r="A3" s="108" t="s">
        <v>167</v>
      </c>
      <c r="B3" s="108"/>
      <c r="C3" s="108"/>
      <c r="D3" s="108"/>
      <c r="E3" s="108"/>
      <c r="F3" s="26"/>
    </row>
    <row r="4" spans="1:6" ht="94.5" customHeight="1">
      <c r="A4" s="108"/>
      <c r="B4" s="108"/>
      <c r="C4" s="108"/>
      <c r="D4" s="108"/>
      <c r="E4" s="108"/>
      <c r="F4" s="25"/>
    </row>
    <row r="5" spans="1:6" ht="16.5" thickBot="1">
      <c r="A5" s="16"/>
      <c r="B5" s="18"/>
      <c r="C5" s="115" t="s">
        <v>36</v>
      </c>
      <c r="D5" s="115"/>
      <c r="E5" s="115"/>
    </row>
    <row r="6" spans="1:6" ht="20.25" customHeight="1">
      <c r="A6" s="113" t="s">
        <v>8</v>
      </c>
      <c r="B6" s="111" t="s">
        <v>0</v>
      </c>
      <c r="C6" s="105" t="s">
        <v>7</v>
      </c>
      <c r="D6" s="106"/>
      <c r="E6" s="107"/>
    </row>
    <row r="7" spans="1:6" ht="46.5" customHeight="1" thickBot="1">
      <c r="A7" s="114"/>
      <c r="B7" s="112"/>
      <c r="C7" s="29" t="s">
        <v>160</v>
      </c>
      <c r="D7" s="19" t="s">
        <v>161</v>
      </c>
      <c r="E7" s="3" t="s">
        <v>37</v>
      </c>
    </row>
    <row r="8" spans="1:6" s="20" customFormat="1" ht="26.25" customHeight="1">
      <c r="A8" s="52" t="s">
        <v>93</v>
      </c>
      <c r="B8" s="58" t="s">
        <v>5</v>
      </c>
      <c r="C8" s="72">
        <f>C9+C35</f>
        <v>897458.42400000012</v>
      </c>
      <c r="D8" s="98">
        <f>D9+D35</f>
        <v>822883.69200000004</v>
      </c>
      <c r="E8" s="30">
        <f>C8/D8*100</f>
        <v>109.0626090570282</v>
      </c>
    </row>
    <row r="9" spans="1:6" s="20" customFormat="1" ht="23.25" customHeight="1">
      <c r="A9" s="53" t="s">
        <v>92</v>
      </c>
      <c r="B9" s="59" t="s">
        <v>9</v>
      </c>
      <c r="C9" s="72">
        <f>C10+C12+C18+C23+C27+C28+C29+C30+C31+C32+C33+C34</f>
        <v>250471.78499999997</v>
      </c>
      <c r="D9" s="72">
        <f>D10+D12+D18+D23+D27+D28+D29+D30+D31+D32+D33+D34</f>
        <v>241372.20899999997</v>
      </c>
      <c r="E9" s="31">
        <f t="shared" ref="E9:E42" si="0">C9/D9*100</f>
        <v>103.76993525381376</v>
      </c>
    </row>
    <row r="10" spans="1:6" s="20" customFormat="1" ht="23.25" customHeight="1">
      <c r="A10" s="53" t="s">
        <v>94</v>
      </c>
      <c r="B10" s="59" t="s">
        <v>10</v>
      </c>
      <c r="C10" s="72">
        <f>C11</f>
        <v>117099.79399999999</v>
      </c>
      <c r="D10" s="72">
        <f>D11</f>
        <v>119660.27499999999</v>
      </c>
      <c r="E10" s="31">
        <f t="shared" si="0"/>
        <v>97.860207993003527</v>
      </c>
    </row>
    <row r="11" spans="1:6" ht="23.25" customHeight="1">
      <c r="A11" s="54" t="s">
        <v>95</v>
      </c>
      <c r="B11" s="60" t="s">
        <v>11</v>
      </c>
      <c r="C11" s="71">
        <v>117099.79399999999</v>
      </c>
      <c r="D11" s="71">
        <v>119660.27499999999</v>
      </c>
      <c r="E11" s="31">
        <f t="shared" si="0"/>
        <v>97.860207993003527</v>
      </c>
    </row>
    <row r="12" spans="1:6" s="20" customFormat="1" ht="54.75" customHeight="1">
      <c r="A12" s="53" t="s">
        <v>96</v>
      </c>
      <c r="B12" s="59" t="s">
        <v>12</v>
      </c>
      <c r="C12" s="73">
        <f>C14+C15+C16+C17</f>
        <v>13617.94</v>
      </c>
      <c r="D12" s="73">
        <f>D14+D15+D16+D17</f>
        <v>10986.335999999999</v>
      </c>
      <c r="E12" s="31">
        <f t="shared" si="0"/>
        <v>123.95342723907225</v>
      </c>
    </row>
    <row r="13" spans="1:6">
      <c r="A13" s="55" t="s">
        <v>6</v>
      </c>
      <c r="B13" s="60"/>
      <c r="C13" s="33"/>
      <c r="D13" s="96"/>
      <c r="E13" s="31"/>
    </row>
    <row r="14" spans="1:6" ht="78.75">
      <c r="A14" s="56" t="s">
        <v>162</v>
      </c>
      <c r="B14" s="60"/>
      <c r="C14" s="32">
        <v>6703.0450000000001</v>
      </c>
      <c r="D14" s="71">
        <v>4968.08</v>
      </c>
      <c r="E14" s="97">
        <f t="shared" si="0"/>
        <v>134.92224360316257</v>
      </c>
    </row>
    <row r="15" spans="1:6" ht="81" customHeight="1">
      <c r="A15" s="56" t="s">
        <v>163</v>
      </c>
      <c r="B15" s="60"/>
      <c r="C15" s="32">
        <v>39.46</v>
      </c>
      <c r="D15" s="71">
        <v>37.423999999999999</v>
      </c>
      <c r="E15" s="97">
        <f t="shared" si="0"/>
        <v>105.44035912783241</v>
      </c>
    </row>
    <row r="16" spans="1:6" ht="68.25" customHeight="1">
      <c r="A16" s="56" t="s">
        <v>164</v>
      </c>
      <c r="B16" s="60"/>
      <c r="C16" s="32">
        <v>7721.4690000000001</v>
      </c>
      <c r="D16" s="71">
        <v>6908.1580000000004</v>
      </c>
      <c r="E16" s="97">
        <f t="shared" si="0"/>
        <v>111.7731962702648</v>
      </c>
    </row>
    <row r="17" spans="1:5" ht="67.5" customHeight="1">
      <c r="A17" s="56" t="s">
        <v>165</v>
      </c>
      <c r="B17" s="60"/>
      <c r="C17" s="32">
        <v>-846.03399999999999</v>
      </c>
      <c r="D17" s="71">
        <v>-927.32600000000002</v>
      </c>
      <c r="E17" s="97">
        <f t="shared" si="0"/>
        <v>91.233719317694096</v>
      </c>
    </row>
    <row r="18" spans="1:5" s="20" customFormat="1" ht="28.5" customHeight="1">
      <c r="A18" s="53" t="s">
        <v>97</v>
      </c>
      <c r="B18" s="59" t="s">
        <v>13</v>
      </c>
      <c r="C18" s="72">
        <f>C19+C20+C21+C22</f>
        <v>60607.186999999998</v>
      </c>
      <c r="D18" s="72">
        <f>D19+D20+D21+D22</f>
        <v>35230.234999999993</v>
      </c>
      <c r="E18" s="31">
        <f t="shared" si="0"/>
        <v>172.03174205338115</v>
      </c>
    </row>
    <row r="19" spans="1:5" ht="33" customHeight="1">
      <c r="A19" s="54" t="s">
        <v>98</v>
      </c>
      <c r="B19" s="60" t="s">
        <v>14</v>
      </c>
      <c r="C19" s="74">
        <v>53358.089</v>
      </c>
      <c r="D19" s="74">
        <v>30622.327000000001</v>
      </c>
      <c r="E19" s="31">
        <f t="shared" si="0"/>
        <v>174.24570314333067</v>
      </c>
    </row>
    <row r="20" spans="1:5" ht="33" customHeight="1">
      <c r="A20" s="54" t="s">
        <v>99</v>
      </c>
      <c r="B20" s="60" t="s">
        <v>15</v>
      </c>
      <c r="C20" s="75">
        <v>-244.32400000000001</v>
      </c>
      <c r="D20" s="74">
        <v>1102.796</v>
      </c>
      <c r="E20" s="31">
        <f t="shared" si="0"/>
        <v>-22.154958850050235</v>
      </c>
    </row>
    <row r="21" spans="1:5" ht="20.25" customHeight="1">
      <c r="A21" s="54" t="s">
        <v>100</v>
      </c>
      <c r="B21" s="60" t="s">
        <v>16</v>
      </c>
      <c r="C21" s="74">
        <v>4562.6090000000004</v>
      </c>
      <c r="D21" s="74">
        <v>2477.8589999999999</v>
      </c>
      <c r="E21" s="31">
        <f t="shared" si="0"/>
        <v>184.1351344043386</v>
      </c>
    </row>
    <row r="22" spans="1:5" ht="33" customHeight="1">
      <c r="A22" s="54" t="s">
        <v>101</v>
      </c>
      <c r="B22" s="60" t="s">
        <v>17</v>
      </c>
      <c r="C22" s="74">
        <v>2930.8130000000001</v>
      </c>
      <c r="D22" s="74">
        <v>1027.2529999999999</v>
      </c>
      <c r="E22" s="31">
        <f t="shared" si="0"/>
        <v>285.30585941340644</v>
      </c>
    </row>
    <row r="23" spans="1:5" s="20" customFormat="1" ht="24" customHeight="1">
      <c r="A23" s="53" t="s">
        <v>102</v>
      </c>
      <c r="B23" s="59" t="s">
        <v>18</v>
      </c>
      <c r="C23" s="72">
        <f>C24+C25+C26</f>
        <v>24474.684000000001</v>
      </c>
      <c r="D23" s="72">
        <f>D24+D25+D26</f>
        <v>26322.678</v>
      </c>
      <c r="E23" s="31">
        <f t="shared" si="0"/>
        <v>92.979460524495266</v>
      </c>
    </row>
    <row r="24" spans="1:5" ht="13.5" customHeight="1">
      <c r="A24" s="54" t="s">
        <v>103</v>
      </c>
      <c r="B24" s="60" t="s">
        <v>159</v>
      </c>
      <c r="C24" s="71">
        <v>2872.96</v>
      </c>
      <c r="D24" s="71">
        <v>3128.7959999999998</v>
      </c>
      <c r="E24" s="31">
        <f t="shared" si="0"/>
        <v>91.82318054612702</v>
      </c>
    </row>
    <row r="25" spans="1:5" ht="21" customHeight="1">
      <c r="A25" s="54" t="s">
        <v>104</v>
      </c>
      <c r="B25" s="60" t="s">
        <v>158</v>
      </c>
      <c r="C25" s="71">
        <v>9122.9390000000003</v>
      </c>
      <c r="D25" s="71">
        <v>7600.3670000000002</v>
      </c>
      <c r="E25" s="31">
        <f t="shared" si="0"/>
        <v>120.03287472828615</v>
      </c>
    </row>
    <row r="26" spans="1:5" ht="19.5" customHeight="1">
      <c r="A26" s="54" t="s">
        <v>105</v>
      </c>
      <c r="B26" s="60" t="s">
        <v>19</v>
      </c>
      <c r="C26" s="71">
        <v>12478.785</v>
      </c>
      <c r="D26" s="71">
        <v>15593.514999999999</v>
      </c>
      <c r="E26" s="31">
        <f t="shared" si="0"/>
        <v>80.025478540277803</v>
      </c>
    </row>
    <row r="27" spans="1:5" s="20" customFormat="1" ht="21.75" customHeight="1">
      <c r="A27" s="53" t="s">
        <v>106</v>
      </c>
      <c r="B27" s="59" t="s">
        <v>20</v>
      </c>
      <c r="C27" s="73">
        <v>5214.4080000000004</v>
      </c>
      <c r="D27" s="73">
        <v>5201.7610000000004</v>
      </c>
      <c r="E27" s="31">
        <f t="shared" si="0"/>
        <v>100.24312920182223</v>
      </c>
    </row>
    <row r="28" spans="1:5" s="20" customFormat="1" ht="50.25" hidden="1" customHeight="1">
      <c r="A28" s="53" t="s">
        <v>107</v>
      </c>
      <c r="B28" s="59" t="s">
        <v>21</v>
      </c>
      <c r="C28" s="73">
        <v>0</v>
      </c>
      <c r="D28" s="66">
        <v>0</v>
      </c>
      <c r="E28" s="31" t="e">
        <f t="shared" si="0"/>
        <v>#DIV/0!</v>
      </c>
    </row>
    <row r="29" spans="1:5" s="20" customFormat="1" ht="49.5" customHeight="1">
      <c r="A29" s="53" t="s">
        <v>108</v>
      </c>
      <c r="B29" s="59" t="s">
        <v>22</v>
      </c>
      <c r="C29" s="73">
        <v>25556.629000000001</v>
      </c>
      <c r="D29" s="73">
        <v>37118.762999999999</v>
      </c>
      <c r="E29" s="31">
        <f t="shared" si="0"/>
        <v>68.850971677046459</v>
      </c>
    </row>
    <row r="30" spans="1:5" s="20" customFormat="1" ht="30.75" customHeight="1">
      <c r="A30" s="53" t="s">
        <v>109</v>
      </c>
      <c r="B30" s="59" t="s">
        <v>23</v>
      </c>
      <c r="C30" s="73">
        <v>130.25399999999999</v>
      </c>
      <c r="D30" s="73">
        <v>150.18700000000001</v>
      </c>
      <c r="E30" s="31">
        <f t="shared" si="0"/>
        <v>86.727879243875947</v>
      </c>
    </row>
    <row r="31" spans="1:5" s="20" customFormat="1" ht="30.75" customHeight="1">
      <c r="A31" s="53" t="s">
        <v>110</v>
      </c>
      <c r="B31" s="59" t="s">
        <v>24</v>
      </c>
      <c r="C31" s="73">
        <v>209.65600000000001</v>
      </c>
      <c r="D31" s="73">
        <v>258.98099999999999</v>
      </c>
      <c r="E31" s="31">
        <f t="shared" si="0"/>
        <v>80.954201273452497</v>
      </c>
    </row>
    <row r="32" spans="1:5" s="20" customFormat="1" ht="48" customHeight="1">
      <c r="A32" s="53" t="s">
        <v>111</v>
      </c>
      <c r="B32" s="59" t="s">
        <v>25</v>
      </c>
      <c r="C32" s="73">
        <v>2683.6930000000002</v>
      </c>
      <c r="D32" s="73">
        <v>5196.3059999999996</v>
      </c>
      <c r="E32" s="31">
        <f t="shared" si="0"/>
        <v>51.646169413425625</v>
      </c>
    </row>
    <row r="33" spans="1:5" s="20" customFormat="1" ht="32.25" customHeight="1">
      <c r="A33" s="53" t="s">
        <v>112</v>
      </c>
      <c r="B33" s="59" t="s">
        <v>26</v>
      </c>
      <c r="C33" s="73">
        <v>577.851</v>
      </c>
      <c r="D33" s="73">
        <v>993.89800000000002</v>
      </c>
      <c r="E33" s="31">
        <f t="shared" si="0"/>
        <v>58.139869483588861</v>
      </c>
    </row>
    <row r="34" spans="1:5" s="20" customFormat="1" ht="28.5" customHeight="1">
      <c r="A34" s="53" t="s">
        <v>113</v>
      </c>
      <c r="B34" s="59" t="s">
        <v>27</v>
      </c>
      <c r="C34" s="73">
        <v>299.68900000000002</v>
      </c>
      <c r="D34" s="73">
        <v>252.78899999999999</v>
      </c>
      <c r="E34" s="31">
        <f t="shared" si="0"/>
        <v>118.55302248119975</v>
      </c>
    </row>
    <row r="35" spans="1:5" s="20" customFormat="1" ht="32.25" customHeight="1">
      <c r="A35" s="53" t="s">
        <v>114</v>
      </c>
      <c r="B35" s="59" t="s">
        <v>28</v>
      </c>
      <c r="C35" s="72">
        <f>C36+C41+C42</f>
        <v>646986.63900000008</v>
      </c>
      <c r="D35" s="72">
        <f>D36+D41+D42</f>
        <v>581511.48300000001</v>
      </c>
      <c r="E35" s="31">
        <f t="shared" si="0"/>
        <v>111.25947774276371</v>
      </c>
    </row>
    <row r="36" spans="1:5" s="20" customFormat="1" ht="54" customHeight="1">
      <c r="A36" s="53" t="s">
        <v>115</v>
      </c>
      <c r="B36" s="59" t="s">
        <v>29</v>
      </c>
      <c r="C36" s="72">
        <f>C37+C38+C39+C40</f>
        <v>647014.14000000013</v>
      </c>
      <c r="D36" s="72">
        <f>D37+D38+D39+D40</f>
        <v>581521.59600000002</v>
      </c>
      <c r="E36" s="31">
        <f t="shared" si="0"/>
        <v>111.26227202059063</v>
      </c>
    </row>
    <row r="37" spans="1:5" ht="45.75" customHeight="1">
      <c r="A37" s="54" t="s">
        <v>116</v>
      </c>
      <c r="B37" s="60" t="s">
        <v>30</v>
      </c>
      <c r="C37" s="71">
        <v>160857</v>
      </c>
      <c r="D37" s="71">
        <v>130330.414</v>
      </c>
      <c r="E37" s="31">
        <f t="shared" si="0"/>
        <v>123.42245763141671</v>
      </c>
    </row>
    <row r="38" spans="1:5" ht="32.25" customHeight="1">
      <c r="A38" s="54" t="s">
        <v>117</v>
      </c>
      <c r="B38" s="60" t="s">
        <v>31</v>
      </c>
      <c r="C38" s="71">
        <v>10668.264999999999</v>
      </c>
      <c r="D38" s="71">
        <v>13995.784</v>
      </c>
      <c r="E38" s="31">
        <f t="shared" si="0"/>
        <v>76.22484742548184</v>
      </c>
    </row>
    <row r="39" spans="1:5" ht="33.75" customHeight="1">
      <c r="A39" s="54" t="s">
        <v>118</v>
      </c>
      <c r="B39" s="60" t="s">
        <v>32</v>
      </c>
      <c r="C39" s="71">
        <v>423244.99400000001</v>
      </c>
      <c r="D39" s="71">
        <v>392728.20699999999</v>
      </c>
      <c r="E39" s="31">
        <f t="shared" si="0"/>
        <v>107.77045968587635</v>
      </c>
    </row>
    <row r="40" spans="1:5" ht="28.5" customHeight="1">
      <c r="A40" s="54" t="s">
        <v>119</v>
      </c>
      <c r="B40" s="60" t="s">
        <v>33</v>
      </c>
      <c r="C40" s="71">
        <v>52243.881000000001</v>
      </c>
      <c r="D40" s="71">
        <v>44467.190999999999</v>
      </c>
      <c r="E40" s="31">
        <f t="shared" si="0"/>
        <v>117.48860187728071</v>
      </c>
    </row>
    <row r="41" spans="1:5" s="20" customFormat="1" ht="83.25" customHeight="1">
      <c r="A41" s="53" t="s">
        <v>120</v>
      </c>
      <c r="B41" s="59" t="s">
        <v>34</v>
      </c>
      <c r="C41" s="34">
        <v>0</v>
      </c>
      <c r="D41" s="73">
        <v>11.52</v>
      </c>
      <c r="E41" s="31">
        <f t="shared" si="0"/>
        <v>0</v>
      </c>
    </row>
    <row r="42" spans="1:5" s="20" customFormat="1" ht="54" customHeight="1" thickBot="1">
      <c r="A42" s="57" t="s">
        <v>121</v>
      </c>
      <c r="B42" s="61" t="s">
        <v>35</v>
      </c>
      <c r="C42" s="35">
        <v>-27.501000000000001</v>
      </c>
      <c r="D42" s="73">
        <v>-21.632999999999999</v>
      </c>
      <c r="E42" s="36">
        <f t="shared" si="0"/>
        <v>127.12522535015948</v>
      </c>
    </row>
    <row r="43" spans="1:5">
      <c r="A43" s="21"/>
      <c r="B43" s="22"/>
      <c r="C43" s="22"/>
      <c r="D43" s="23"/>
    </row>
    <row r="44" spans="1:5">
      <c r="A44" s="21"/>
      <c r="B44" s="21"/>
      <c r="C44" s="24"/>
      <c r="D44" s="23"/>
    </row>
  </sheetData>
  <autoFilter ref="C7:E42"/>
  <mergeCells count="6">
    <mergeCell ref="C6:E6"/>
    <mergeCell ref="A3:E4"/>
    <mergeCell ref="C1:E1"/>
    <mergeCell ref="B6:B7"/>
    <mergeCell ref="A6:A7"/>
    <mergeCell ref="C5:E5"/>
  </mergeCells>
  <pageMargins left="0.78740157480314965" right="0.39370078740157483" top="0.59055118110236227" bottom="0.39370078740157483" header="0" footer="0"/>
  <pageSetup paperSize="9" scale="63" fitToWidth="2" fitToHeight="0" orientation="portrait" r:id="rId1"/>
  <headerFooter differentFirst="1"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7"/>
  <sheetViews>
    <sheetView view="pageBreakPreview" topLeftCell="A19" zoomScaleNormal="100" zoomScaleSheetLayoutView="100" workbookViewId="0">
      <selection activeCell="F13" sqref="F13"/>
    </sheetView>
  </sheetViews>
  <sheetFormatPr defaultRowHeight="15.75"/>
  <cols>
    <col min="1" max="1" width="66.42578125" style="1" customWidth="1"/>
    <col min="2" max="2" width="9.7109375" style="7" customWidth="1"/>
    <col min="3" max="3" width="12.28515625" style="7" customWidth="1"/>
    <col min="4" max="4" width="16.7109375" style="10" customWidth="1"/>
    <col min="5" max="5" width="16.28515625" style="10" customWidth="1"/>
    <col min="6" max="6" width="14.85546875" style="1" customWidth="1"/>
    <col min="7" max="16384" width="9.140625" style="1"/>
  </cols>
  <sheetData>
    <row r="1" spans="1:7" ht="16.5" customHeight="1">
      <c r="A1" s="5"/>
      <c r="B1" s="6"/>
      <c r="C1" s="6"/>
      <c r="D1" s="8"/>
      <c r="E1" s="9"/>
    </row>
    <row r="2" spans="1:7" ht="16.5" customHeight="1">
      <c r="A2" s="116" t="s">
        <v>49</v>
      </c>
      <c r="B2" s="116"/>
      <c r="C2" s="116"/>
      <c r="D2" s="116"/>
      <c r="E2" s="116"/>
      <c r="F2" s="116"/>
    </row>
    <row r="3" spans="1:7" ht="16.5" customHeight="1" thickBot="1">
      <c r="A3" s="6"/>
      <c r="B3" s="6"/>
      <c r="C3" s="6"/>
      <c r="D3" s="120" t="s">
        <v>36</v>
      </c>
      <c r="E3" s="120"/>
      <c r="F3" s="6"/>
    </row>
    <row r="4" spans="1:7" ht="19.5" customHeight="1">
      <c r="A4" s="121" t="s">
        <v>50</v>
      </c>
      <c r="B4" s="123" t="s">
        <v>51</v>
      </c>
      <c r="C4" s="125" t="s">
        <v>91</v>
      </c>
      <c r="D4" s="117" t="s">
        <v>7</v>
      </c>
      <c r="E4" s="118"/>
      <c r="F4" s="119"/>
    </row>
    <row r="5" spans="1:7" ht="41.25" customHeight="1" thickBot="1">
      <c r="A5" s="122"/>
      <c r="B5" s="124"/>
      <c r="C5" s="126"/>
      <c r="D5" s="37" t="s">
        <v>160</v>
      </c>
      <c r="E5" s="2" t="s">
        <v>161</v>
      </c>
      <c r="F5" s="3" t="s">
        <v>37</v>
      </c>
      <c r="G5" s="27"/>
    </row>
    <row r="6" spans="1:7" s="4" customFormat="1" ht="30" customHeight="1">
      <c r="A6" s="82" t="s">
        <v>48</v>
      </c>
      <c r="B6" s="67"/>
      <c r="C6" s="68"/>
      <c r="D6" s="99">
        <f>D7+D14+D16+D18+D22+D27+D33+D36+D40+D42+D44+D46</f>
        <v>857688.96199999994</v>
      </c>
      <c r="E6" s="99">
        <f>E7+E14+E16+E18+E22+E27+E33+E36+E40+E42+E44+E46</f>
        <v>768397.26899999985</v>
      </c>
      <c r="F6" s="102">
        <f>D6/E6*100</f>
        <v>111.6205114987206</v>
      </c>
    </row>
    <row r="7" spans="1:7" s="4" customFormat="1">
      <c r="A7" s="83" t="s">
        <v>52</v>
      </c>
      <c r="B7" s="77" t="s">
        <v>38</v>
      </c>
      <c r="C7" s="78" t="s">
        <v>39</v>
      </c>
      <c r="D7" s="84">
        <f>D8+D9+D10+D11+D12+D13</f>
        <v>54484.286</v>
      </c>
      <c r="E7" s="84">
        <f>E8+E9+E10+E11+E12+E13</f>
        <v>50243.115000000005</v>
      </c>
      <c r="F7" s="103">
        <f t="shared" ref="F7:F41" si="0">D7/E7*100</f>
        <v>108.44129787733104</v>
      </c>
    </row>
    <row r="8" spans="1:7" ht="31.5">
      <c r="A8" s="81" t="s">
        <v>53</v>
      </c>
      <c r="B8" s="79" t="s">
        <v>38</v>
      </c>
      <c r="C8" s="80" t="s">
        <v>40</v>
      </c>
      <c r="D8" s="76">
        <v>600.30600000000004</v>
      </c>
      <c r="E8" s="100">
        <v>712.74099999999999</v>
      </c>
      <c r="F8" s="104">
        <f t="shared" si="0"/>
        <v>84.224984952458186</v>
      </c>
    </row>
    <row r="9" spans="1:7" ht="47.25">
      <c r="A9" s="81" t="s">
        <v>54</v>
      </c>
      <c r="B9" s="79" t="s">
        <v>38</v>
      </c>
      <c r="C9" s="80" t="s">
        <v>41</v>
      </c>
      <c r="D9" s="76">
        <v>1898.3889999999999</v>
      </c>
      <c r="E9" s="100">
        <v>2058.3980000000001</v>
      </c>
      <c r="F9" s="104">
        <f t="shared" si="0"/>
        <v>92.226527620022935</v>
      </c>
    </row>
    <row r="10" spans="1:7" ht="47.25">
      <c r="A10" s="81" t="s">
        <v>55</v>
      </c>
      <c r="B10" s="79" t="s">
        <v>38</v>
      </c>
      <c r="C10" s="80" t="s">
        <v>42</v>
      </c>
      <c r="D10" s="76">
        <v>39849.813000000002</v>
      </c>
      <c r="E10" s="100">
        <v>37377.934000000001</v>
      </c>
      <c r="F10" s="104">
        <f t="shared" si="0"/>
        <v>106.61320392935576</v>
      </c>
    </row>
    <row r="11" spans="1:7" ht="47.25">
      <c r="A11" s="81" t="s">
        <v>56</v>
      </c>
      <c r="B11" s="79" t="s">
        <v>38</v>
      </c>
      <c r="C11" s="80" t="s">
        <v>44</v>
      </c>
      <c r="D11" s="76">
        <v>3987.585</v>
      </c>
      <c r="E11" s="100">
        <v>3902.2950000000001</v>
      </c>
      <c r="F11" s="104">
        <f t="shared" si="0"/>
        <v>102.18563691366234</v>
      </c>
    </row>
    <row r="12" spans="1:7">
      <c r="A12" s="81" t="s">
        <v>57</v>
      </c>
      <c r="B12" s="79" t="s">
        <v>38</v>
      </c>
      <c r="C12" s="80" t="s">
        <v>45</v>
      </c>
      <c r="D12" s="76">
        <v>2000</v>
      </c>
      <c r="E12" s="100">
        <v>0</v>
      </c>
      <c r="F12" s="104">
        <v>0</v>
      </c>
    </row>
    <row r="13" spans="1:7">
      <c r="A13" s="81" t="s">
        <v>58</v>
      </c>
      <c r="B13" s="79" t="s">
        <v>38</v>
      </c>
      <c r="C13" s="80" t="s">
        <v>4</v>
      </c>
      <c r="D13" s="76">
        <v>6148.1930000000002</v>
      </c>
      <c r="E13" s="100">
        <v>6191.7470000000003</v>
      </c>
      <c r="F13" s="104">
        <f t="shared" si="0"/>
        <v>99.296579785963473</v>
      </c>
    </row>
    <row r="14" spans="1:7">
      <c r="A14" s="83" t="s">
        <v>59</v>
      </c>
      <c r="B14" s="77" t="s">
        <v>40</v>
      </c>
      <c r="C14" s="78" t="s">
        <v>39</v>
      </c>
      <c r="D14" s="84">
        <f>D15</f>
        <v>1627.037</v>
      </c>
      <c r="E14" s="101">
        <f>E15</f>
        <v>1590.0450000000001</v>
      </c>
      <c r="F14" s="103">
        <f t="shared" si="0"/>
        <v>102.32647503687002</v>
      </c>
    </row>
    <row r="15" spans="1:7">
      <c r="A15" s="81" t="s">
        <v>60</v>
      </c>
      <c r="B15" s="79" t="s">
        <v>40</v>
      </c>
      <c r="C15" s="80" t="s">
        <v>41</v>
      </c>
      <c r="D15" s="76">
        <v>1627.037</v>
      </c>
      <c r="E15" s="100">
        <v>1590.0450000000001</v>
      </c>
      <c r="F15" s="104">
        <f t="shared" si="0"/>
        <v>102.32647503687002</v>
      </c>
    </row>
    <row r="16" spans="1:7" ht="31.5">
      <c r="A16" s="83" t="s">
        <v>61</v>
      </c>
      <c r="B16" s="77" t="s">
        <v>41</v>
      </c>
      <c r="C16" s="78" t="s">
        <v>39</v>
      </c>
      <c r="D16" s="84">
        <f>D17</f>
        <v>2178.9720000000002</v>
      </c>
      <c r="E16" s="84">
        <f>E17</f>
        <v>1837.402</v>
      </c>
      <c r="F16" s="103">
        <f t="shared" si="0"/>
        <v>118.58983499528139</v>
      </c>
    </row>
    <row r="17" spans="1:6" ht="31.5">
      <c r="A17" s="81" t="s">
        <v>62</v>
      </c>
      <c r="B17" s="79" t="s">
        <v>41</v>
      </c>
      <c r="C17" s="80" t="s">
        <v>46</v>
      </c>
      <c r="D17" s="76">
        <v>2178.9720000000002</v>
      </c>
      <c r="E17" s="100">
        <v>1837.402</v>
      </c>
      <c r="F17" s="104">
        <f t="shared" si="0"/>
        <v>118.58983499528139</v>
      </c>
    </row>
    <row r="18" spans="1:6">
      <c r="A18" s="83" t="s">
        <v>63</v>
      </c>
      <c r="B18" s="77" t="s">
        <v>42</v>
      </c>
      <c r="C18" s="78" t="s">
        <v>39</v>
      </c>
      <c r="D18" s="84">
        <f>D19+D20+D21</f>
        <v>8996.5609999999997</v>
      </c>
      <c r="E18" s="84">
        <f>E19+E20+E21</f>
        <v>5544.5129999999999</v>
      </c>
      <c r="F18" s="103">
        <f t="shared" si="0"/>
        <v>162.26061693786272</v>
      </c>
    </row>
    <row r="19" spans="1:6">
      <c r="A19" s="81" t="s">
        <v>64</v>
      </c>
      <c r="B19" s="79" t="s">
        <v>42</v>
      </c>
      <c r="C19" s="80" t="s">
        <v>38</v>
      </c>
      <c r="D19" s="76">
        <v>457.61200000000002</v>
      </c>
      <c r="E19" s="100">
        <v>511.39699999999999</v>
      </c>
      <c r="F19" s="104">
        <f t="shared" si="0"/>
        <v>89.482730637841058</v>
      </c>
    </row>
    <row r="20" spans="1:6">
      <c r="A20" s="81" t="s">
        <v>65</v>
      </c>
      <c r="B20" s="79" t="s">
        <v>42</v>
      </c>
      <c r="C20" s="80" t="s">
        <v>46</v>
      </c>
      <c r="D20" s="76">
        <v>7789.3140000000003</v>
      </c>
      <c r="E20" s="100">
        <v>4812.116</v>
      </c>
      <c r="F20" s="104">
        <f t="shared" si="0"/>
        <v>161.86879119289728</v>
      </c>
    </row>
    <row r="21" spans="1:6">
      <c r="A21" s="81" t="s">
        <v>66</v>
      </c>
      <c r="B21" s="79" t="s">
        <v>42</v>
      </c>
      <c r="C21" s="80" t="s">
        <v>3</v>
      </c>
      <c r="D21" s="76">
        <v>749.63499999999999</v>
      </c>
      <c r="E21" s="100">
        <v>221</v>
      </c>
      <c r="F21" s="104">
        <f t="shared" si="0"/>
        <v>339.20135746606331</v>
      </c>
    </row>
    <row r="22" spans="1:6">
      <c r="A22" s="83" t="s">
        <v>67</v>
      </c>
      <c r="B22" s="77" t="s">
        <v>43</v>
      </c>
      <c r="C22" s="78" t="s">
        <v>39</v>
      </c>
      <c r="D22" s="84">
        <f>D23+D24+D25+D26</f>
        <v>52420.155999999995</v>
      </c>
      <c r="E22" s="84">
        <f>E23+E24+E25+E26</f>
        <v>46159.626000000004</v>
      </c>
      <c r="F22" s="103">
        <f t="shared" si="0"/>
        <v>113.5627831993266</v>
      </c>
    </row>
    <row r="23" spans="1:6">
      <c r="A23" s="81" t="s">
        <v>68</v>
      </c>
      <c r="B23" s="79" t="s">
        <v>43</v>
      </c>
      <c r="C23" s="80" t="s">
        <v>38</v>
      </c>
      <c r="D23" s="76">
        <v>0</v>
      </c>
      <c r="E23" s="100">
        <v>0</v>
      </c>
      <c r="F23" s="104">
        <v>0</v>
      </c>
    </row>
    <row r="24" spans="1:6">
      <c r="A24" s="81" t="s">
        <v>69</v>
      </c>
      <c r="B24" s="79" t="s">
        <v>43</v>
      </c>
      <c r="C24" s="80" t="s">
        <v>40</v>
      </c>
      <c r="D24" s="76">
        <v>3169.6819999999998</v>
      </c>
      <c r="E24" s="100">
        <v>8082.607</v>
      </c>
      <c r="F24" s="104">
        <f t="shared" si="0"/>
        <v>39.216084612303924</v>
      </c>
    </row>
    <row r="25" spans="1:6">
      <c r="A25" s="81" t="s">
        <v>70</v>
      </c>
      <c r="B25" s="79" t="s">
        <v>43</v>
      </c>
      <c r="C25" s="80" t="s">
        <v>41</v>
      </c>
      <c r="D25" s="76">
        <v>47819.271999999997</v>
      </c>
      <c r="E25" s="100">
        <v>36825.582999999999</v>
      </c>
      <c r="F25" s="104">
        <f t="shared" si="0"/>
        <v>129.85340109890453</v>
      </c>
    </row>
    <row r="26" spans="1:6" ht="17.25" customHeight="1">
      <c r="A26" s="81" t="s">
        <v>71</v>
      </c>
      <c r="B26" s="79" t="s">
        <v>43</v>
      </c>
      <c r="C26" s="80" t="s">
        <v>43</v>
      </c>
      <c r="D26" s="76">
        <v>1431.202</v>
      </c>
      <c r="E26" s="100">
        <v>1251.4359999999999</v>
      </c>
      <c r="F26" s="104">
        <f t="shared" si="0"/>
        <v>114.36477774332847</v>
      </c>
    </row>
    <row r="27" spans="1:6">
      <c r="A27" s="83" t="s">
        <v>72</v>
      </c>
      <c r="B27" s="77" t="s">
        <v>45</v>
      </c>
      <c r="C27" s="78" t="s">
        <v>39</v>
      </c>
      <c r="D27" s="84">
        <f>D28+D29+D30+D31+D32</f>
        <v>674677.97199999995</v>
      </c>
      <c r="E27" s="84">
        <f>E28+E29+E30+E31+E32</f>
        <v>604541.96799999999</v>
      </c>
      <c r="F27" s="103">
        <f t="shared" si="0"/>
        <v>111.60151117912132</v>
      </c>
    </row>
    <row r="28" spans="1:6">
      <c r="A28" s="81" t="s">
        <v>73</v>
      </c>
      <c r="B28" s="79" t="s">
        <v>45</v>
      </c>
      <c r="C28" s="80" t="s">
        <v>38</v>
      </c>
      <c r="D28" s="76">
        <v>170864.50399999999</v>
      </c>
      <c r="E28" s="100">
        <v>145896.329</v>
      </c>
      <c r="F28" s="104">
        <f t="shared" si="0"/>
        <v>117.11364170101908</v>
      </c>
    </row>
    <row r="29" spans="1:6">
      <c r="A29" s="81" t="s">
        <v>74</v>
      </c>
      <c r="B29" s="79" t="s">
        <v>45</v>
      </c>
      <c r="C29" s="80" t="s">
        <v>40</v>
      </c>
      <c r="D29" s="76">
        <v>426602.20699999999</v>
      </c>
      <c r="E29" s="100">
        <v>382454.223</v>
      </c>
      <c r="F29" s="104">
        <f t="shared" si="0"/>
        <v>111.5433380899026</v>
      </c>
    </row>
    <row r="30" spans="1:6">
      <c r="A30" s="81" t="s">
        <v>75</v>
      </c>
      <c r="B30" s="79" t="s">
        <v>45</v>
      </c>
      <c r="C30" s="80" t="s">
        <v>41</v>
      </c>
      <c r="D30" s="76">
        <v>72212.006999999998</v>
      </c>
      <c r="E30" s="100">
        <v>70091.182000000001</v>
      </c>
      <c r="F30" s="104">
        <f t="shared" si="0"/>
        <v>103.02580858174142</v>
      </c>
    </row>
    <row r="31" spans="1:6">
      <c r="A31" s="81" t="s">
        <v>76</v>
      </c>
      <c r="B31" s="79" t="s">
        <v>45</v>
      </c>
      <c r="C31" s="80" t="s">
        <v>45</v>
      </c>
      <c r="D31" s="76">
        <v>244.76499999999999</v>
      </c>
      <c r="E31" s="100">
        <v>286.43799999999999</v>
      </c>
      <c r="F31" s="104">
        <f t="shared" si="0"/>
        <v>85.451301852407852</v>
      </c>
    </row>
    <row r="32" spans="1:6">
      <c r="A32" s="81" t="s">
        <v>77</v>
      </c>
      <c r="B32" s="79" t="s">
        <v>45</v>
      </c>
      <c r="C32" s="80" t="s">
        <v>46</v>
      </c>
      <c r="D32" s="76">
        <v>4754.4889999999996</v>
      </c>
      <c r="E32" s="100">
        <v>5813.7960000000003</v>
      </c>
      <c r="F32" s="104">
        <f t="shared" si="0"/>
        <v>81.779426041092592</v>
      </c>
    </row>
    <row r="33" spans="1:6">
      <c r="A33" s="83" t="s">
        <v>78</v>
      </c>
      <c r="B33" s="77" t="s">
        <v>47</v>
      </c>
      <c r="C33" s="78" t="s">
        <v>39</v>
      </c>
      <c r="D33" s="84">
        <f>D34+D35</f>
        <v>31576.417000000001</v>
      </c>
      <c r="E33" s="101">
        <f>E34+E35</f>
        <v>32337.496999999999</v>
      </c>
      <c r="F33" s="103">
        <f t="shared" si="0"/>
        <v>97.646447404386322</v>
      </c>
    </row>
    <row r="34" spans="1:6">
      <c r="A34" s="81" t="s">
        <v>79</v>
      </c>
      <c r="B34" s="79" t="s">
        <v>47</v>
      </c>
      <c r="C34" s="80" t="s">
        <v>38</v>
      </c>
      <c r="D34" s="76">
        <v>30183.096000000001</v>
      </c>
      <c r="E34" s="100">
        <v>30326.601999999999</v>
      </c>
      <c r="F34" s="104">
        <f t="shared" si="0"/>
        <v>99.526798287523292</v>
      </c>
    </row>
    <row r="35" spans="1:6">
      <c r="A35" s="81" t="s">
        <v>80</v>
      </c>
      <c r="B35" s="79" t="s">
        <v>47</v>
      </c>
      <c r="C35" s="80" t="s">
        <v>42</v>
      </c>
      <c r="D35" s="76">
        <v>1393.3209999999999</v>
      </c>
      <c r="E35" s="100">
        <v>2010.895</v>
      </c>
      <c r="F35" s="104">
        <f t="shared" si="0"/>
        <v>69.288600349595569</v>
      </c>
    </row>
    <row r="36" spans="1:6">
      <c r="A36" s="83" t="s">
        <v>81</v>
      </c>
      <c r="B36" s="77" t="s">
        <v>1</v>
      </c>
      <c r="C36" s="78" t="s">
        <v>39</v>
      </c>
      <c r="D36" s="84">
        <f>D37+D38+D39</f>
        <v>21207.55</v>
      </c>
      <c r="E36" s="84">
        <f>E37+E38+E39</f>
        <v>15536.49</v>
      </c>
      <c r="F36" s="103">
        <f t="shared" si="0"/>
        <v>136.50155215238448</v>
      </c>
    </row>
    <row r="37" spans="1:6">
      <c r="A37" s="81" t="s">
        <v>82</v>
      </c>
      <c r="B37" s="79" t="s">
        <v>1</v>
      </c>
      <c r="C37" s="80" t="s">
        <v>38</v>
      </c>
      <c r="D37" s="76">
        <v>6902.4340000000002</v>
      </c>
      <c r="E37" s="100">
        <v>6570.63</v>
      </c>
      <c r="F37" s="104">
        <f t="shared" si="0"/>
        <v>105.0498049654295</v>
      </c>
    </row>
    <row r="38" spans="1:6">
      <c r="A38" s="81" t="s">
        <v>83</v>
      </c>
      <c r="B38" s="79" t="s">
        <v>1</v>
      </c>
      <c r="C38" s="80" t="s">
        <v>41</v>
      </c>
      <c r="D38" s="76">
        <v>12175.972</v>
      </c>
      <c r="E38" s="100">
        <v>5294.6019999999999</v>
      </c>
      <c r="F38" s="104">
        <f t="shared" si="0"/>
        <v>229.96954256429473</v>
      </c>
    </row>
    <row r="39" spans="1:6">
      <c r="A39" s="81" t="s">
        <v>84</v>
      </c>
      <c r="B39" s="79" t="s">
        <v>1</v>
      </c>
      <c r="C39" s="80" t="s">
        <v>42</v>
      </c>
      <c r="D39" s="76">
        <v>2129.1439999999998</v>
      </c>
      <c r="E39" s="100">
        <v>3671.2579999999998</v>
      </c>
      <c r="F39" s="104">
        <f t="shared" si="0"/>
        <v>57.99494342266329</v>
      </c>
    </row>
    <row r="40" spans="1:6">
      <c r="A40" s="83" t="s">
        <v>85</v>
      </c>
      <c r="B40" s="77" t="s">
        <v>2</v>
      </c>
      <c r="C40" s="78" t="s">
        <v>39</v>
      </c>
      <c r="D40" s="84">
        <f>D41</f>
        <v>7892.6660000000002</v>
      </c>
      <c r="E40" s="84">
        <f>E41</f>
        <v>8021.9110000000001</v>
      </c>
      <c r="F40" s="103">
        <f t="shared" si="0"/>
        <v>98.388850237804931</v>
      </c>
    </row>
    <row r="41" spans="1:6">
      <c r="A41" s="81" t="s">
        <v>86</v>
      </c>
      <c r="B41" s="79" t="s">
        <v>2</v>
      </c>
      <c r="C41" s="80" t="s">
        <v>38</v>
      </c>
      <c r="D41" s="76">
        <v>7892.6660000000002</v>
      </c>
      <c r="E41" s="100">
        <v>8021.9110000000001</v>
      </c>
      <c r="F41" s="104">
        <f t="shared" si="0"/>
        <v>98.388850237804931</v>
      </c>
    </row>
    <row r="42" spans="1:6">
      <c r="A42" s="83" t="s">
        <v>87</v>
      </c>
      <c r="B42" s="77" t="s">
        <v>3</v>
      </c>
      <c r="C42" s="78" t="s">
        <v>39</v>
      </c>
      <c r="D42" s="84">
        <f>D43</f>
        <v>2627.3449999999998</v>
      </c>
      <c r="E42" s="84">
        <f>E43</f>
        <v>2583.3670000000002</v>
      </c>
      <c r="F42" s="103">
        <f t="shared" ref="F42:F45" si="1">D42/E42*100</f>
        <v>101.70235200805769</v>
      </c>
    </row>
    <row r="43" spans="1:6">
      <c r="A43" s="81" t="s">
        <v>88</v>
      </c>
      <c r="B43" s="79" t="s">
        <v>3</v>
      </c>
      <c r="C43" s="80" t="s">
        <v>40</v>
      </c>
      <c r="D43" s="76">
        <v>2627.3449999999998</v>
      </c>
      <c r="E43" s="100">
        <v>2583.3670000000002</v>
      </c>
      <c r="F43" s="104">
        <f t="shared" si="1"/>
        <v>101.70235200805769</v>
      </c>
    </row>
    <row r="44" spans="1:6" ht="31.5">
      <c r="A44" s="83" t="s">
        <v>89</v>
      </c>
      <c r="B44" s="77" t="s">
        <v>4</v>
      </c>
      <c r="C44" s="78" t="s">
        <v>39</v>
      </c>
      <c r="D44" s="84">
        <f>D45</f>
        <v>0</v>
      </c>
      <c r="E44" s="101">
        <f>E45</f>
        <v>1.335</v>
      </c>
      <c r="F44" s="103">
        <f t="shared" si="1"/>
        <v>0</v>
      </c>
    </row>
    <row r="45" spans="1:6" ht="31.5">
      <c r="A45" s="85" t="s">
        <v>90</v>
      </c>
      <c r="B45" s="86" t="s">
        <v>4</v>
      </c>
      <c r="C45" s="87" t="s">
        <v>38</v>
      </c>
      <c r="D45" s="76">
        <v>0</v>
      </c>
      <c r="E45" s="100">
        <v>1.335</v>
      </c>
      <c r="F45" s="104">
        <f t="shared" si="1"/>
        <v>0</v>
      </c>
    </row>
    <row r="46" spans="1:6" s="4" customFormat="1" ht="46.5" customHeight="1">
      <c r="A46" s="83" t="s">
        <v>156</v>
      </c>
      <c r="B46" s="88">
        <v>14</v>
      </c>
      <c r="C46" s="89" t="s">
        <v>39</v>
      </c>
      <c r="D46" s="84">
        <f>D47</f>
        <v>0</v>
      </c>
      <c r="E46" s="101">
        <f>E47</f>
        <v>0</v>
      </c>
      <c r="F46" s="103"/>
    </row>
    <row r="47" spans="1:6" ht="53.25" customHeight="1" thickBot="1">
      <c r="A47" s="90" t="s">
        <v>157</v>
      </c>
      <c r="B47" s="91">
        <v>14</v>
      </c>
      <c r="C47" s="92" t="s">
        <v>38</v>
      </c>
      <c r="D47" s="93"/>
      <c r="E47" s="69"/>
      <c r="F47" s="70"/>
    </row>
  </sheetData>
  <autoFilter ref="B4:C45"/>
  <mergeCells count="6">
    <mergeCell ref="A2:F2"/>
    <mergeCell ref="D4:F4"/>
    <mergeCell ref="D3:E3"/>
    <mergeCell ref="A4:A5"/>
    <mergeCell ref="B4:B5"/>
    <mergeCell ref="C4:C5"/>
  </mergeCells>
  <pageMargins left="0.78740157480314965" right="0.59055118110236227" top="0.59055118110236227" bottom="0.39370078740157483" header="0" footer="0"/>
  <pageSetup paperSize="9" scale="62" firstPageNumber="3" fitToWidth="2" fitToHeight="0" orientation="portrait" useFirstPageNumber="1" r:id="rId1"/>
  <headerFooter>
    <oddHeader>&amp;C&amp;P</oddHead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21"/>
  <sheetViews>
    <sheetView view="pageBreakPreview" zoomScaleNormal="100" zoomScaleSheetLayoutView="100" workbookViewId="0">
      <selection activeCell="C16" sqref="C16"/>
    </sheetView>
  </sheetViews>
  <sheetFormatPr defaultRowHeight="15"/>
  <cols>
    <col min="1" max="1" width="25.7109375" style="11" customWidth="1"/>
    <col min="2" max="2" width="56.7109375" style="11" customWidth="1"/>
    <col min="3" max="3" width="17" style="11" customWidth="1"/>
    <col min="4" max="16384" width="9.140625" style="11"/>
  </cols>
  <sheetData>
    <row r="1" spans="1:4" ht="55.5" customHeight="1">
      <c r="A1" s="127" t="s">
        <v>155</v>
      </c>
      <c r="B1" s="128"/>
      <c r="C1" s="128"/>
      <c r="D1" s="12"/>
    </row>
    <row r="2" spans="1:4" ht="15.75" thickBot="1">
      <c r="A2" s="129" t="s">
        <v>122</v>
      </c>
      <c r="B2" s="129"/>
      <c r="C2" s="129"/>
      <c r="D2" s="12"/>
    </row>
    <row r="3" spans="1:4" ht="15" customHeight="1">
      <c r="A3" s="130" t="s">
        <v>123</v>
      </c>
      <c r="B3" s="132" t="s">
        <v>124</v>
      </c>
      <c r="C3" s="134" t="s">
        <v>125</v>
      </c>
      <c r="D3" s="28"/>
    </row>
    <row r="4" spans="1:4" ht="92.25" customHeight="1" thickBot="1">
      <c r="A4" s="131"/>
      <c r="B4" s="133"/>
      <c r="C4" s="135"/>
      <c r="D4" s="12"/>
    </row>
    <row r="5" spans="1:4" ht="15.75">
      <c r="A5" s="40" t="s">
        <v>126</v>
      </c>
      <c r="B5" s="41" t="s">
        <v>127</v>
      </c>
      <c r="C5" s="38">
        <f>C6+C9+C12</f>
        <v>607217.17800000007</v>
      </c>
    </row>
    <row r="6" spans="1:4" ht="29.25">
      <c r="A6" s="42" t="s">
        <v>128</v>
      </c>
      <c r="B6" s="43" t="s">
        <v>129</v>
      </c>
      <c r="C6" s="95">
        <f>C7+C8</f>
        <v>0</v>
      </c>
    </row>
    <row r="7" spans="1:4" ht="30">
      <c r="A7" s="44" t="s">
        <v>130</v>
      </c>
      <c r="B7" s="45" t="s">
        <v>131</v>
      </c>
      <c r="C7" s="94">
        <v>0</v>
      </c>
    </row>
    <row r="8" spans="1:4" ht="30">
      <c r="A8" s="44" t="s">
        <v>132</v>
      </c>
      <c r="B8" s="45" t="s">
        <v>133</v>
      </c>
      <c r="C8" s="94">
        <v>0</v>
      </c>
    </row>
    <row r="9" spans="1:4" ht="29.25">
      <c r="A9" s="46" t="s">
        <v>134</v>
      </c>
      <c r="B9" s="43" t="s">
        <v>135</v>
      </c>
      <c r="C9" s="39">
        <f>C10+C11</f>
        <v>0</v>
      </c>
    </row>
    <row r="10" spans="1:4" ht="45">
      <c r="A10" s="47" t="s">
        <v>136</v>
      </c>
      <c r="B10" s="48" t="s">
        <v>137</v>
      </c>
      <c r="C10" s="94">
        <v>0</v>
      </c>
    </row>
    <row r="11" spans="1:4" ht="45">
      <c r="A11" s="47" t="s">
        <v>138</v>
      </c>
      <c r="B11" s="48" t="s">
        <v>139</v>
      </c>
      <c r="C11" s="94">
        <v>0</v>
      </c>
    </row>
    <row r="12" spans="1:4" ht="29.25">
      <c r="A12" s="46" t="s">
        <v>140</v>
      </c>
      <c r="B12" s="43" t="s">
        <v>141</v>
      </c>
      <c r="C12" s="39">
        <f>C13+C16</f>
        <v>607217.17800000007</v>
      </c>
    </row>
    <row r="13" spans="1:4" ht="15.75">
      <c r="A13" s="49" t="s">
        <v>142</v>
      </c>
      <c r="B13" s="50" t="s">
        <v>143</v>
      </c>
      <c r="C13" s="94">
        <f>C14</f>
        <v>-254931.747</v>
      </c>
    </row>
    <row r="14" spans="1:4" ht="15.75">
      <c r="A14" s="49" t="s">
        <v>144</v>
      </c>
      <c r="B14" s="50" t="s">
        <v>145</v>
      </c>
      <c r="C14" s="94">
        <f>C15</f>
        <v>-254931.747</v>
      </c>
    </row>
    <row r="15" spans="1:4" ht="15.75">
      <c r="A15" s="49" t="s">
        <v>146</v>
      </c>
      <c r="B15" s="50" t="s">
        <v>147</v>
      </c>
      <c r="C15" s="94">
        <v>-254931.747</v>
      </c>
    </row>
    <row r="16" spans="1:4" ht="15.75">
      <c r="A16" s="51" t="s">
        <v>148</v>
      </c>
      <c r="B16" s="48" t="s">
        <v>149</v>
      </c>
      <c r="C16" s="94">
        <f>C17</f>
        <v>862148.92500000005</v>
      </c>
    </row>
    <row r="17" spans="1:3" ht="15.75">
      <c r="A17" s="51" t="s">
        <v>150</v>
      </c>
      <c r="B17" s="45" t="s">
        <v>151</v>
      </c>
      <c r="C17" s="94">
        <f>C18</f>
        <v>862148.92500000005</v>
      </c>
    </row>
    <row r="18" spans="1:3" ht="30">
      <c r="A18" s="51" t="s">
        <v>152</v>
      </c>
      <c r="B18" s="45" t="s">
        <v>153</v>
      </c>
      <c r="C18" s="94">
        <v>862148.92500000005</v>
      </c>
    </row>
    <row r="19" spans="1:3">
      <c r="A19" s="12"/>
      <c r="B19" s="13"/>
      <c r="C19" s="14"/>
    </row>
    <row r="21" spans="1:3">
      <c r="B21" s="15" t="s">
        <v>154</v>
      </c>
    </row>
  </sheetData>
  <mergeCells count="5">
    <mergeCell ref="A1:C1"/>
    <mergeCell ref="A2:C2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87" firstPageNumber="5" orientation="portrait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EAD0521-0357-4CE0-82F7-33B27C48F7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 (2)</vt:lpstr>
      <vt:lpstr>Доходы!Заголовки_для_печати</vt:lpstr>
      <vt:lpstr>Расходы!Заголовки_для_печати</vt:lpstr>
      <vt:lpstr>Доходы!Область_печати</vt:lpstr>
      <vt:lpstr>'Источники (2)'!Область_печати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Тедеева</cp:lastModifiedBy>
  <cp:lastPrinted>2022-08-18T09:07:46Z</cp:lastPrinted>
  <dcterms:created xsi:type="dcterms:W3CDTF">2020-10-15T07:52:01Z</dcterms:created>
  <dcterms:modified xsi:type="dcterms:W3CDTF">2022-09-26T08:09:38Z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0503317G_20160101_2.xlsx</vt:lpwstr>
  </property>
  <property fmtid="{D5CDD505-2E9C-101B-9397-08002B2CF9AE}" pid="3" name="Название отчета">
    <vt:lpwstr>0503317G_20160101_2.xlsx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19.2.0.53414082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192.168.45.222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kesaeva</vt:lpwstr>
  </property>
  <property fmtid="{D5CDD505-2E9C-101B-9397-08002B2CF9AE}" pid="10" name="Шаблон">
    <vt:lpwstr>0503317G_20160101.xlt</vt:lpwstr>
  </property>
  <property fmtid="{D5CDD505-2E9C-101B-9397-08002B2CF9AE}" pid="11" name="Локальная база">
    <vt:lpwstr>не используется</vt:lpwstr>
  </property>
</Properties>
</file>